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200_財政\1410財政状況資料集（H22～）\H26→27（H25財政状況資料集）\05総務省回答・HP掲載\HP掲載\"/>
    </mc:Choice>
  </mc:AlternateContent>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AM35" i="9"/>
  <c r="C35" i="9"/>
  <c r="CO34" i="9"/>
  <c r="BW34" i="9"/>
  <c r="AM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<sst xmlns="http://schemas.openxmlformats.org/spreadsheetml/2006/main" count="1014" uniqueCount="539">
  <si>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</si>
  <si>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</si>
  <si>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</si>
  <si>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</si>
  <si>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</si>
  <si>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</si>
  <si>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</si>
  <si>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</si>
  <si>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</si>
  <si>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</si>
  <si>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</si>
  <si>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</si>
  <si>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</si>
  <si>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</si>
  <si>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</si>
  <si>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</si>
  <si>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</si>
  <si>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</si>
  <si>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</si>
  <si>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</si>
  <si>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</si>
  <si>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</si>
  <si>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</si>
  <si>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</si>
  <si>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</si>
  <si>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</si>
  <si>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</si>
  <si>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</si>
  <si>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</si>
  <si>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</si>
  <si>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</si>
  <si>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</si>
  <si>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</si>
  <si>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</si>
  <si>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</si>
  <si>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</si>
  <si>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</si>
  <si>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</si>
  <si>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</si>
  <si>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</si>
  <si>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</si>
  <si>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</si>
  <si>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</si>
  <si>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</si>
  <si>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</si>
  <si>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</si>
  <si>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</si>
  <si>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</si>
  <si>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</si>
  <si>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</si>
  <si>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</si>
  <si>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</si>
  <si>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</si>
  <si>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</si>
  <si>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</si>
  <si>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</si>
  <si>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</si>
  <si>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</si>
  <si>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</si>
  <si>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</si>
  <si>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</si>
  <si>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</si>
  <si>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</si>
  <si>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</si>
  <si>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</si>
  <si>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</si>
  <si>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</si>
  <si>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</si>
  <si>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</si>
  <si>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</si>
  <si>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</si>
  <si>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</si>
  <si>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</si>
  <si>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</si>
  <si>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</si>
  <si>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</si>
  <si>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</si>
  <si>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</si>
  <si>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</si>
  <si>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</si>
  <si>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</si>
  <si>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</si>
  <si>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蓬田村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</si>
  <si>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</si>
  <si>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</si>
  <si>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</si>
  <si>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</si>
  <si>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</si>
  <si>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</si>
  <si>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</si>
  <si>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</si>
  <si>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</si>
  <si>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</si>
  <si>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</si>
  <si>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</si>
  <si>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</si>
  <si>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</si>
  <si>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</si>
  <si>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</si>
  <si>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</si>
  <si>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</si>
  <si>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</si>
  <si>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</si>
  <si>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</si>
  <si>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</si>
  <si>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</si>
  <si>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</si>
  <si>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</si>
  <si>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</si>
  <si>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</si>
  <si>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</si>
  <si>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</si>
  <si>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</si>
  <si>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</si>
  <si>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</si>
  <si>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</si>
  <si>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</si>
  <si>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</si>
  <si>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</si>
  <si>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</si>
  <si>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</si>
  <si>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</si>
  <si>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</si>
  <si>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</si>
  <si>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</si>
  <si>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</si>
  <si>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</si>
  <si>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</si>
  <si>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</si>
  <si>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</si>
  <si>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</si>
  <si>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</si>
  <si>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</si>
  <si>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</si>
  <si>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</si>
  <si>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</si>
  <si>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</si>
  <si>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</si>
  <si>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</si>
  <si>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</si>
  <si>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</si>
  <si>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</si>
  <si>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</si>
  <si>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</si>
  <si>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</si>
  <si>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</si>
  <si>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</si>
  <si>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</si>
  <si>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</si>
  <si>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</si>
  <si>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</si>
  <si>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</si>
  <si>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</si>
  <si>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</si>
  <si>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</si>
  <si>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</si>
  <si>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</si>
  <si>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</si>
  <si>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</si>
  <si>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</si>
  <si>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</si>
  <si>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</si>
  <si>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</si>
  <si>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</si>
  <si>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</si>
  <si>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</si>
  <si>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</si>
  <si>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</si>
  <si>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</si>
  <si>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</si>
  <si>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</si>
  <si>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</si>
  <si>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</si>
  <si>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</si>
  <si>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</si>
  <si>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</si>
  <si>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</si>
  <si>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</si>
  <si>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</si>
  <si>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</si>
  <si>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</si>
  <si>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</si>
  <si>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</si>
  <si>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</si>
  <si>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</si>
  <si>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</si>
  <si>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</si>
  <si>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</si>
  <si>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</si>
  <si>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</si>
  <si>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</si>
  <si>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</si>
  <si>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</si>
  <si>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</si>
  <si>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</si>
  <si>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</si>
  <si>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青森県蓬田村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</si>
  <si>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</si>
  <si>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</si>
  <si>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</si>
  <si>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</si>
  <si>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</si>
  <si>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</si>
  <si>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</si>
  <si>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</si>
  <si>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</si>
  <si>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</si>
  <si>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</si>
  <si>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</si>
  <si>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</si>
  <si>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</si>
  <si>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</si>
  <si>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</si>
  <si>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</si>
  <si>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</si>
  <si>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</si>
  <si>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</si>
  <si>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</si>
  <si>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</si>
  <si>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</si>
  <si>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</si>
  <si>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</si>
  <si>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</si>
  <si>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</si>
  <si>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</si>
  <si>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</si>
  <si>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</si>
  <si>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</si>
  <si>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</si>
  <si>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</si>
  <si>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</si>
  <si>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</si>
  <si>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</si>
  <si>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</si>
  <si>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</si>
  <si>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</si>
  <si>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</si>
  <si>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</si>
  <si>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</si>
  <si>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</si>
  <si>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</si>
  <si>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</si>
  <si>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</si>
  <si>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</si>
  <si>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</si>
  <si>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</si>
  <si>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</si>
  <si>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</si>
  <si>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</si>
  <si>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</si>
  <si>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</si>
  <si>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</si>
  <si>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</si>
  <si>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</si>
  <si>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</si>
  <si>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</si>
  <si>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</si>
  <si>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</si>
  <si>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</si>
  <si>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</si>
  <si>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</si>
  <si>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</si>
  <si>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</si>
  <si>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</si>
  <si>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</si>
  <si>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</si>
  <si>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</si>
  <si>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</si>
  <si>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</si>
  <si>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</si>
  <si>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</si>
  <si>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</si>
  <si>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</si>
  <si>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</si>
  <si>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</si>
  <si>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</si>
  <si>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</si>
  <si>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</si>
  <si>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</si>
  <si>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</si>
  <si>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</si>
  <si>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</si>
  <si>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</si>
  <si>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</si>
  <si>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</si>
  <si>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</si>
  <si>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</si>
  <si>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</si>
  <si>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</si>
  <si>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</si>
  <si>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</si>
  <si>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</si>
  <si>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</si>
  <si>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</si>
  <si>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</si>
  <si>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</si>
  <si>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</si>
  <si>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</si>
  <si>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</si>
  <si>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</si>
  <si>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</si>
  <si>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</si>
  <si>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</si>
  <si>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</si>
  <si>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</si>
  <si>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</si>
  <si>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</si>
  <si>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</si>
  <si>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</si>
  <si>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</si>
  <si>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</si>
  <si>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</si>
  <si>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</si>
  <si>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</si>
  <si>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</si>
  <si>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</si>
  <si>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</si>
  <si>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</si>
  <si>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</si>
  <si>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</si>
  <si>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</si>
  <si>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</si>
  <si>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</si>
  <si>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</si>
  <si>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</si>
  <si>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</si>
  <si>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</si>
  <si>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</si>
  <si>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</si>
  <si>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</si>
  <si>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</si>
  <si>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</si>
  <si>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</si>
  <si>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</si>
  <si>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</si>
  <si>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</si>
  <si>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</si>
  <si>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</si>
  <si>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</si>
  <si>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</si>
  <si>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</si>
  <si>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</si>
  <si>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</si>
  <si>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</si>
  <si>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</si>
  <si>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青森県蓬田村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</si>
  <si>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</si>
  <si>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</si>
  <si>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</si>
  <si>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</si>
  <si>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</si>
  <si>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</si>
  <si>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</si>
  <si>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</si>
  <si>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</si>
  <si>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</si>
  <si>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</si>
  <si>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</si>
  <si>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</si>
  <si>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</si>
  <si>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</si>
  <si>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</si>
  <si>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</si>
  <si>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</si>
  <si>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</si>
  <si>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</si>
  <si>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学校給食センター特別会計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</si>
  <si>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</si>
  <si>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</si>
  <si>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</si>
  <si>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</si>
  <si>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</si>
  <si>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</si>
  <si>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</si>
  <si>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</si>
  <si>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</si>
  <si>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</si>
  <si>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</si>
  <si>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</si>
  <si>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</si>
  <si>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蓬田村国民健康保険特別会計</t>
    <phoneticPr fontId="5"/>
  </si>
  <si>
    <t>蓬田村介護保険特別会計</t>
    <phoneticPr fontId="5"/>
  </si>
  <si>
    <t>蓬田村後期高齢者医療特別会計</t>
    <phoneticPr fontId="5"/>
  </si>
  <si>
    <t>蓬田村簡易水道事業特別会計</t>
    <phoneticPr fontId="5"/>
  </si>
  <si>
    <t>法非適用企業</t>
    <phoneticPr fontId="5"/>
  </si>
  <si>
    <t>蓬田村宅地造成事業特別会計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</si>
  <si>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</si>
  <si>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</si>
  <si>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</si>
  <si>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</si>
  <si>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</si>
  <si>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</si>
  <si>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</si>
  <si>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</si>
  <si>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</si>
  <si>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</si>
  <si>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</si>
  <si>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</si>
  <si>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</si>
  <si>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</si>
  <si>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</si>
  <si>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</si>
  <si>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</si>
  <si>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</si>
  <si>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</si>
  <si>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</si>
  <si>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</si>
  <si>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</si>
  <si>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</si>
  <si>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</si>
  <si>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</si>
  <si>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</si>
  <si>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</si>
  <si>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</si>
  <si>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</si>
  <si>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</si>
  <si>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</si>
  <si>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</si>
  <si>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</si>
  <si>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</si>
  <si>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</si>
  <si>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</si>
  <si>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</si>
  <si>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</si>
  <si>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</si>
  <si>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</si>
  <si>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</si>
  <si>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</si>
  <si>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</si>
  <si>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</si>
  <si>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</si>
  <si>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</si>
  <si>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</si>
  <si>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</si>
  <si>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</si>
  <si>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</si>
  <si>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</si>
  <si>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</si>
  <si>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</si>
  <si>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</si>
  <si>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</si>
  <si>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</si>
  <si>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</si>
  <si>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</si>
  <si>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</si>
  <si>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</si>
  <si>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</si>
  <si>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</si>
  <si>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</si>
  <si>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</si>
  <si>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</si>
  <si>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</si>
  <si>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</si>
  <si>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</si>
  <si>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</si>
  <si>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</si>
  <si>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</si>
  <si>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</si>
  <si>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</si>
  <si>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</si>
  <si>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</si>
  <si>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</si>
  <si>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</si>
  <si>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</si>
  <si>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</si>
  <si>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</si>
  <si>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</si>
  <si>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</si>
  <si>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</si>
  <si>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</si>
  <si>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</si>
  <si>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</si>
  <si>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</si>
  <si>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</si>
  <si>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</si>
  <si>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</si>
  <si>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</si>
  <si>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</si>
  <si>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</si>
  <si>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</si>
  <si>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</si>
  <si>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</si>
  <si>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</si>
  <si>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</si>
  <si>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</si>
  <si>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</si>
  <si>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</si>
  <si>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</si>
  <si>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</si>
  <si>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</si>
  <si>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</si>
  <si>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</si>
  <si>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</si>
  <si>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</si>
  <si>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</si>
  <si>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</si>
  <si>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</si>
  <si>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</si>
  <si>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</si>
  <si>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</si>
  <si>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</si>
  <si>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</si>
  <si>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</si>
  <si>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</si>
  <si>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</si>
  <si>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</si>
  <si>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</si>
  <si>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</si>
  <si>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</si>
  <si>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</si>
  <si>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</si>
  <si>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</si>
  <si>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</si>
  <si>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</si>
  <si>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</si>
  <si>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</si>
  <si>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</si>
  <si>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</si>
  <si>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</si>
  <si>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4.12</t>
  </si>
  <si>
    <t>▲ 6.51</t>
  </si>
  <si>
    <t>一般会計</t>
  </si>
  <si>
    <t>蓬田村宅地造成事業特別会計</t>
  </si>
  <si>
    <t>蓬田村介護保険特別会計</t>
  </si>
  <si>
    <t>蓬田村国民健康保険特別会計</t>
  </si>
  <si>
    <t>蓬田村後期高齢者医療特別会計</t>
  </si>
  <si>
    <t>蓬田村簡易水道事業特別会計</t>
  </si>
  <si>
    <t>学校給食センター特別会計</t>
  </si>
  <si>
    <t>その他会計（赤字）</t>
  </si>
  <si>
    <t>その他会計（黒字）</t>
  </si>
  <si>
    <t>青森地域広域消防事務組合</t>
    <rPh sb="0" eb="2">
      <t>アオモリ</t>
    </rPh>
    <rPh sb="2" eb="4">
      <t>チイキ</t>
    </rPh>
    <rPh sb="4" eb="6">
      <t>コウイキ</t>
    </rPh>
    <rPh sb="6" eb="8">
      <t>ショウボウ</t>
    </rPh>
    <rPh sb="8" eb="10">
      <t>ジム</t>
    </rPh>
    <rPh sb="10" eb="12">
      <t>クミアイ</t>
    </rPh>
    <phoneticPr fontId="2"/>
  </si>
  <si>
    <t>青森地域広域事務組合</t>
    <rPh sb="0" eb="2">
      <t>アオモリ</t>
    </rPh>
    <rPh sb="2" eb="4">
      <t>チイキ</t>
    </rPh>
    <rPh sb="4" eb="6">
      <t>コウイキ</t>
    </rPh>
    <rPh sb="6" eb="8">
      <t>ジム</t>
    </rPh>
    <rPh sb="8" eb="10">
      <t>クミアイ</t>
    </rPh>
    <phoneticPr fontId="2"/>
  </si>
  <si>
    <t>青森県市町村総合事務組合</t>
    <rPh sb="0" eb="3">
      <t>アオモリケン</t>
    </rPh>
    <rPh sb="3" eb="6">
      <t>シチョウソン</t>
    </rPh>
    <rPh sb="6" eb="8">
      <t>ソウゴウ</t>
    </rPh>
    <rPh sb="8" eb="10">
      <t>ジム</t>
    </rPh>
    <rPh sb="10" eb="12">
      <t>クミアイ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</si>
  <si>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</si>
  <si>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2"/>
  </si>
  <si>
    <t>青森県交通災害共済組合</t>
    <rPh sb="0" eb="3">
      <t>アオモリケン</t>
    </rPh>
    <rPh sb="3" eb="5">
      <t>コウツウ</t>
    </rPh>
    <rPh sb="5" eb="7">
      <t>サイガイ</t>
    </rPh>
    <rPh sb="7" eb="9">
      <t>キョウサイ</t>
    </rPh>
    <rPh sb="9" eb="11">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</si>
  <si>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</si>
  <si>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よもぎたアシスト</t>
    <phoneticPr fontId="2"/>
  </si>
  <si>
    <t>蓬田紳装</t>
    <rPh sb="0" eb="2">
      <t>ヨモギタ</t>
    </rPh>
    <rPh sb="2" eb="3">
      <t>シン</t>
    </rPh>
    <rPh sb="3" eb="4">
      <t>ソウ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</si>
</sst>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262834</c:v>
                </c:pt>
                <c:pt idx="1">
                  <c:v>334234</c:v>
                </c:pt>
                <c:pt idx="2">
                  <c:v>216155</c:v>
                </c:pt>
                <c:pt idx="3">
                  <c:v>228305</c:v>
                </c:pt>
                <c:pt idx="4">
                  <c:v>316331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81672</c:v>
                </c:pt>
                <c:pt idx="1">
                  <c:v>128877</c:v>
                </c:pt>
                <c:pt idx="2">
                  <c:v>173506</c:v>
                </c:pt>
                <c:pt idx="3">
                  <c:v>118838</c:v>
                </c:pt>
                <c:pt idx="4">
                  <c:v>127990</c:v>
                </c:pt>
              </c:numCache>
            </c:numRef>
          </c:val>
          <c:smooth val="0"/>
        </c:ser>
        <c:dLbls>
          <c:showLegendKey val="0"/>
          <c:showVal val="0"/>
          <c:showCatName val="0"/>
          <c:showSerName val="0"/>
          <c:showPercent val="0"/>
          <c:showBubbleSize val="0"/>
        </c:dLbls>
        <c:marker val="1"/>
        <c:smooth val="0"/>
        <c:axId val="216603224"/>
        <c:axId val="216603616"/>
      </c:lineChart>
      <c:catAx>
        <c:axId val="2166032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6603616"/>
        <c:crosses val="autoZero"/>
        <c:auto val="1"/>
        <c:lblAlgn val="ctr"/>
        <c:lblOffset val="100"/>
        <c:tickLblSkip val="1"/>
        <c:tickMarkSkip val="1"/>
        <c:noMultiLvlLbl val="0"/>
      </c:catAx>
      <c:valAx>
        <c:axId val="216603616"/>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66032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3.81</c:v>
                </c:pt>
                <c:pt idx="1">
                  <c:v>3.79</c:v>
                </c:pt>
                <c:pt idx="2">
                  <c:v>3.34</c:v>
                </c:pt>
                <c:pt idx="3">
                  <c:v>3.25</c:v>
                </c:pt>
                <c:pt idx="4">
                  <c:v>1.45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24.06</c:v>
                </c:pt>
                <c:pt idx="1">
                  <c:v>27.3</c:v>
                </c:pt>
                <c:pt idx="2">
                  <c:v>25.83</c:v>
                </c:pt>
                <c:pt idx="3">
                  <c:v>29.38</c:v>
                </c:pt>
                <c:pt idx="4">
                  <c:v>33.479999999999997</c:v>
                </c:pt>
              </c:numCache>
            </c:numRef>
          </c:val>
        </c:ser>
        <c:dLbls>
          <c:showLegendKey val="0"/>
          <c:showVal val="0"/>
          <c:showCatName val="0"/>
          <c:showSerName val="0"/>
          <c:showPercent val="0"/>
          <c:showBubbleSize val="0"/>
        </c:dLbls>
        <c:gapWidth val="250"/>
        <c:overlap val="100"/>
        <c:axId val="216601264"/>
        <c:axId val="2166008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-4.12</c:v>
                </c:pt>
                <c:pt idx="1">
                  <c:v>3.1</c:v>
                </c:pt>
                <c:pt idx="2">
                  <c:v>-6.51</c:v>
                </c:pt>
                <c:pt idx="3">
                  <c:v>0.81</c:v>
                </c:pt>
                <c:pt idx="4">
                  <c:v>0.16</c:v>
                </c:pt>
              </c:numCache>
            </c:numRef>
          </c:val>
          <c:smooth val="0"/>
        </c:ser>
        <c:dLbls>
          <c:showLegendKey val="0"/>
          <c:showVal val="0"/>
          <c:showCatName val="0"/>
          <c:showSerName val="0"/>
          <c:showPercent val="0"/>
          <c:showBubbleSize val="0"/>
        </c:dLbls>
        <c:marker val="1"/>
        <c:smooth val="0"/>
        <c:axId val="216601264"/>
        <c:axId val="216600872"/>
      </c:lineChart>
      <c:catAx>
        <c:axId val="216601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6600872"/>
        <c:crosses val="autoZero"/>
        <c:auto val="1"/>
        <c:lblAlgn val="ctr"/>
        <c:lblOffset val="100"/>
        <c:tickLblSkip val="1"/>
        <c:tickMarkSkip val="1"/>
        <c:noMultiLvlLbl val="0"/>
      </c:catAx>
      <c:valAx>
        <c:axId val="216600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6601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学校給食センター特別会計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0.01</c:v>
                </c:pt>
                <c:pt idx="4">
                  <c:v>#N/A</c:v>
                </c:pt>
                <c:pt idx="5">
                  <c:v>0.02</c:v>
                </c:pt>
                <c:pt idx="6">
                  <c:v>#N/A</c:v>
                </c:pt>
                <c:pt idx="7">
                  <c:v>0.02</c:v>
                </c:pt>
                <c:pt idx="8">
                  <c:v>#N/A</c:v>
                </c:pt>
                <c:pt idx="9">
                  <c:v>0.01</c:v>
                </c:pt>
              </c:numCache>
            </c:numRef>
          </c:val>
        </c:ser>
        <c:ser>
          <c:idx val="4"/>
          <c:order val="4"/>
          <c:tx>
            <c:strRef>
              <c:f>データシート!$A$31</c:f>
              <c:strCache>
                <c:ptCount val="1"/>
                <c:pt idx="0">
                  <c:v>蓬田村簡易水道事業特別会計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0.01</c:v>
                </c:pt>
                <c:pt idx="2">
                  <c:v>#N/A</c:v>
                </c:pt>
                <c:pt idx="3">
                  <c:v>0.02</c:v>
                </c:pt>
                <c:pt idx="4">
                  <c:v>#N/A</c:v>
                </c:pt>
                <c:pt idx="5">
                  <c:v>0.03</c:v>
                </c:pt>
                <c:pt idx="6">
                  <c:v>#N/A</c:v>
                </c:pt>
                <c:pt idx="7">
                  <c:v>0.03</c:v>
                </c:pt>
                <c:pt idx="8">
                  <c:v>#N/A</c:v>
                </c:pt>
                <c:pt idx="9">
                  <c:v>0.01</c:v>
                </c:pt>
              </c:numCache>
            </c:numRef>
          </c:val>
        </c:ser>
        <c:ser>
          <c:idx val="5"/>
          <c:order val="5"/>
          <c:tx>
            <c:strRef>
              <c:f>データシート!$A$32</c:f>
              <c:strCache>
                <c:ptCount val="1"/>
                <c:pt idx="0">
                  <c:v>蓬田村後期高齢者医療特別会計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0.01</c:v>
                </c:pt>
                <c:pt idx="2">
                  <c:v>#N/A</c:v>
                </c:pt>
                <c:pt idx="3">
                  <c:v>0.02</c:v>
                </c:pt>
                <c:pt idx="4">
                  <c:v>#N/A</c:v>
                </c:pt>
                <c:pt idx="5">
                  <c:v>0.04</c:v>
                </c:pt>
                <c:pt idx="6">
                  <c:v>#N/A</c:v>
                </c:pt>
                <c:pt idx="7">
                  <c:v>0.03</c:v>
                </c:pt>
                <c:pt idx="8">
                  <c:v>#N/A</c:v>
                </c:pt>
                <c:pt idx="9">
                  <c:v>0.01</c:v>
                </c:pt>
              </c:numCache>
            </c:numRef>
          </c:val>
        </c:ser>
        <c:ser>
          <c:idx val="6"/>
          <c:order val="6"/>
          <c:tx>
            <c:strRef>
              <c:f>データシート!$A$33</c:f>
              <c:strCache>
                <c:ptCount val="1"/>
                <c:pt idx="0">
                  <c:v>蓬田村国民健康保険特別会計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0.3</c:v>
                </c:pt>
                <c:pt idx="2">
                  <c:v>#N/A</c:v>
                </c:pt>
                <c:pt idx="3">
                  <c:v>0.25</c:v>
                </c:pt>
                <c:pt idx="4">
                  <c:v>#N/A</c:v>
                </c:pt>
                <c:pt idx="5">
                  <c:v>0.27</c:v>
                </c:pt>
                <c:pt idx="6">
                  <c:v>#N/A</c:v>
                </c:pt>
                <c:pt idx="7">
                  <c:v>0.39</c:v>
                </c:pt>
                <c:pt idx="8">
                  <c:v>#N/A</c:v>
                </c:pt>
                <c:pt idx="9">
                  <c:v>7.0000000000000007E-2</c:v>
                </c:pt>
              </c:numCache>
            </c:numRef>
          </c:val>
        </c:ser>
        <c:ser>
          <c:idx val="7"/>
          <c:order val="7"/>
          <c:tx>
            <c:strRef>
              <c:f>データシート!$A$34</c:f>
              <c:strCache>
                <c:ptCount val="1"/>
                <c:pt idx="0">
                  <c:v>蓬田村介護保険特別会計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0.28999999999999998</c:v>
                </c:pt>
                <c:pt idx="2">
                  <c:v>#N/A</c:v>
                </c:pt>
                <c:pt idx="3">
                  <c:v>0.53</c:v>
                </c:pt>
                <c:pt idx="4">
                  <c:v>#N/A</c:v>
                </c:pt>
                <c:pt idx="5">
                  <c:v>0.92</c:v>
                </c:pt>
                <c:pt idx="6">
                  <c:v>#N/A</c:v>
                </c:pt>
                <c:pt idx="7">
                  <c:v>0.44</c:v>
                </c:pt>
                <c:pt idx="8">
                  <c:v>#N/A</c:v>
                </c:pt>
                <c:pt idx="9">
                  <c:v>0.72</c:v>
                </c:pt>
              </c:numCache>
            </c:numRef>
          </c:val>
        </c:ser>
        <c:ser>
          <c:idx val="8"/>
          <c:order val="8"/>
          <c:tx>
            <c:strRef>
              <c:f>データシート!$A$35</c:f>
              <c:strCache>
                <c:ptCount val="1"/>
                <c:pt idx="0">
                  <c:v>蓬田村宅地造成事業特別会計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0.72</c:v>
                </c:pt>
                <c:pt idx="2">
                  <c:v>#N/A</c:v>
                </c:pt>
                <c:pt idx="3">
                  <c:v>1.67</c:v>
                </c:pt>
                <c:pt idx="4">
                  <c:v>#N/A</c:v>
                </c:pt>
                <c:pt idx="5">
                  <c:v>1.33</c:v>
                </c:pt>
                <c:pt idx="6">
                  <c:v>#N/A</c:v>
                </c:pt>
                <c:pt idx="7">
                  <c:v>1.1100000000000001</c:v>
                </c:pt>
                <c:pt idx="8">
                  <c:v>#N/A</c:v>
                </c:pt>
                <c:pt idx="9">
                  <c:v>0.83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3.81</c:v>
                </c:pt>
                <c:pt idx="2">
                  <c:v>#N/A</c:v>
                </c:pt>
                <c:pt idx="3">
                  <c:v>3.78</c:v>
                </c:pt>
                <c:pt idx="4">
                  <c:v>#N/A</c:v>
                </c:pt>
                <c:pt idx="5">
                  <c:v>3.31</c:v>
                </c:pt>
                <c:pt idx="6">
                  <c:v>#N/A</c:v>
                </c:pt>
                <c:pt idx="7">
                  <c:v>3.23</c:v>
                </c:pt>
                <c:pt idx="8">
                  <c:v>#N/A</c:v>
                </c:pt>
                <c:pt idx="9">
                  <c:v>1.44</c:v>
                </c:pt>
              </c:numCache>
            </c:numRef>
          </c:val>
        </c:ser>
        <c:dLbls>
          <c:showLegendKey val="0"/>
          <c:showVal val="0"/>
          <c:showCatName val="0"/>
          <c:showSerName val="0"/>
          <c:showPercent val="0"/>
          <c:showBubbleSize val="0"/>
        </c:dLbls>
        <c:gapWidth val="150"/>
        <c:overlap val="100"/>
        <c:axId val="432066672"/>
        <c:axId val="432067064"/>
      </c:barChart>
      <c:catAx>
        <c:axId val="432066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2067064"/>
        <c:crosses val="autoZero"/>
        <c:auto val="1"/>
        <c:lblAlgn val="ctr"/>
        <c:lblOffset val="100"/>
        <c:tickLblSkip val="1"/>
        <c:tickMarkSkip val="1"/>
        <c:noMultiLvlLbl val="0"/>
      </c:catAx>
      <c:valAx>
        <c:axId val="432067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20666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345</c:v>
                </c:pt>
                <c:pt idx="5">
                  <c:v>330</c:v>
                </c:pt>
                <c:pt idx="8">
                  <c:v>285</c:v>
                </c:pt>
                <c:pt idx="11">
                  <c:v>256</c:v>
                </c:pt>
                <c:pt idx="14">
                  <c:v>249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c:v>
                </c:pt>
                <c:pt idx="3">
                  <c:v>1</c:v>
                </c:pt>
                <c:pt idx="6">
                  <c:v>1</c:v>
                </c:pt>
                <c:pt idx="9">
                  <c:v>1</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34</c:v>
                </c:pt>
                <c:pt idx="3">
                  <c:v>34</c:v>
                </c:pt>
                <c:pt idx="6">
                  <c:v>32</c:v>
                </c:pt>
                <c:pt idx="9">
                  <c:v>31</c:v>
                </c:pt>
                <c:pt idx="12">
                  <c:v>26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93</c:v>
                </c:pt>
                <c:pt idx="3">
                  <c:v>84</c:v>
                </c:pt>
                <c:pt idx="6">
                  <c:v>64</c:v>
                </c:pt>
                <c:pt idx="9">
                  <c:v>53</c:v>
                </c:pt>
                <c:pt idx="12">
                  <c:v>51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435</c:v>
                </c:pt>
                <c:pt idx="3">
                  <c:v>401</c:v>
                </c:pt>
                <c:pt idx="6">
                  <c:v>331</c:v>
                </c:pt>
                <c:pt idx="9">
                  <c:v>281</c:v>
                </c:pt>
                <c:pt idx="12">
                  <c:v>250</c:v>
                </c:pt>
              </c:numCache>
            </c:numRef>
          </c:val>
        </c:ser>
        <c:dLbls>
          <c:showLegendKey val="0"/>
          <c:showVal val="0"/>
          <c:showCatName val="0"/>
          <c:showSerName val="0"/>
          <c:showPercent val="0"/>
          <c:showBubbleSize val="0"/>
        </c:dLbls>
        <c:gapWidth val="100"/>
        <c:overlap val="100"/>
        <c:axId val="432067848"/>
        <c:axId val="4320682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218</c:v>
                </c:pt>
                <c:pt idx="2">
                  <c:v>#N/A</c:v>
                </c:pt>
                <c:pt idx="3">
                  <c:v>#N/A</c:v>
                </c:pt>
                <c:pt idx="4">
                  <c:v>190</c:v>
                </c:pt>
                <c:pt idx="5">
                  <c:v>#N/A</c:v>
                </c:pt>
                <c:pt idx="6">
                  <c:v>#N/A</c:v>
                </c:pt>
                <c:pt idx="7">
                  <c:v>143</c:v>
                </c:pt>
                <c:pt idx="8">
                  <c:v>#N/A</c:v>
                </c:pt>
                <c:pt idx="9">
                  <c:v>#N/A</c:v>
                </c:pt>
                <c:pt idx="10">
                  <c:v>110</c:v>
                </c:pt>
                <c:pt idx="11">
                  <c:v>#N/A</c:v>
                </c:pt>
                <c:pt idx="12">
                  <c:v>#N/A</c:v>
                </c:pt>
                <c:pt idx="13">
                  <c:v>79</c:v>
                </c:pt>
                <c:pt idx="14">
                  <c:v>#N/A</c:v>
                </c:pt>
              </c:numCache>
            </c:numRef>
          </c:val>
          <c:smooth val="0"/>
        </c:ser>
        <c:dLbls>
          <c:showLegendKey val="0"/>
          <c:showVal val="0"/>
          <c:showCatName val="0"/>
          <c:showSerName val="0"/>
          <c:showPercent val="0"/>
          <c:showBubbleSize val="0"/>
        </c:dLbls>
        <c:marker val="1"/>
        <c:smooth val="0"/>
        <c:axId val="432067848"/>
        <c:axId val="432068240"/>
      </c:lineChart>
      <c:catAx>
        <c:axId val="432067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2068240"/>
        <c:crosses val="autoZero"/>
        <c:auto val="1"/>
        <c:lblAlgn val="ctr"/>
        <c:lblOffset val="100"/>
        <c:tickLblSkip val="1"/>
        <c:tickMarkSkip val="1"/>
        <c:noMultiLvlLbl val="0"/>
      </c:catAx>
      <c:valAx>
        <c:axId val="432068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2067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2457</c:v>
                </c:pt>
                <c:pt idx="5">
                  <c:v>2311</c:v>
                </c:pt>
                <c:pt idx="8">
                  <c:v>2166</c:v>
                </c:pt>
                <c:pt idx="11">
                  <c:v>2054</c:v>
                </c:pt>
                <c:pt idx="14">
                  <c:v>1947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742</c:v>
                </c:pt>
                <c:pt idx="5">
                  <c:v>804</c:v>
                </c:pt>
                <c:pt idx="8">
                  <c:v>941</c:v>
                </c:pt>
                <c:pt idx="11">
                  <c:v>1205</c:v>
                </c:pt>
                <c:pt idx="14">
                  <c:v>1452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739</c:v>
                </c:pt>
                <c:pt idx="3">
                  <c:v>697</c:v>
                </c:pt>
                <c:pt idx="6">
                  <c:v>642</c:v>
                </c:pt>
                <c:pt idx="9">
                  <c:v>678</c:v>
                </c:pt>
                <c:pt idx="12">
                  <c:v>593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125</c:v>
                </c:pt>
                <c:pt idx="3">
                  <c:v>93</c:v>
                </c:pt>
                <c:pt idx="6">
                  <c:v>62</c:v>
                </c:pt>
                <c:pt idx="9">
                  <c:v>38</c:v>
                </c:pt>
                <c:pt idx="12">
                  <c:v>12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874</c:v>
                </c:pt>
                <c:pt idx="3">
                  <c:v>811</c:v>
                </c:pt>
                <c:pt idx="6">
                  <c:v>744</c:v>
                </c:pt>
                <c:pt idx="9">
                  <c:v>646</c:v>
                </c:pt>
                <c:pt idx="12">
                  <c:v>566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2488</c:v>
                </c:pt>
                <c:pt idx="3">
                  <c:v>2270</c:v>
                </c:pt>
                <c:pt idx="6">
                  <c:v>2072</c:v>
                </c:pt>
                <c:pt idx="9">
                  <c:v>1941</c:v>
                </c:pt>
                <c:pt idx="12">
                  <c:v>1802</c:v>
                </c:pt>
              </c:numCache>
            </c:numRef>
          </c:val>
        </c:ser>
        <c:dLbls>
          <c:showLegendKey val="0"/>
          <c:showVal val="0"/>
          <c:showCatName val="0"/>
          <c:showSerName val="0"/>
          <c:showPercent val="0"/>
          <c:showBubbleSize val="0"/>
        </c:dLbls>
        <c:gapWidth val="100"/>
        <c:overlap val="100"/>
        <c:axId val="436601512"/>
        <c:axId val="4366019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1026</c:v>
                </c:pt>
                <c:pt idx="2">
                  <c:v>#N/A</c:v>
                </c:pt>
                <c:pt idx="3">
                  <c:v>#N/A</c:v>
                </c:pt>
                <c:pt idx="4">
                  <c:v>756</c:v>
                </c:pt>
                <c:pt idx="5">
                  <c:v>#N/A</c:v>
                </c:pt>
                <c:pt idx="6">
                  <c:v>#N/A</c:v>
                </c:pt>
                <c:pt idx="7">
                  <c:v>413</c:v>
                </c:pt>
                <c:pt idx="8">
                  <c:v>#N/A</c:v>
                </c:pt>
                <c:pt idx="9">
                  <c:v>#N/A</c:v>
                </c:pt>
                <c:pt idx="10">
                  <c:v>44</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436601512"/>
        <c:axId val="436601904"/>
      </c:lineChart>
      <c:catAx>
        <c:axId val="436601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6601904"/>
        <c:crosses val="autoZero"/>
        <c:auto val="1"/>
        <c:lblAlgn val="ctr"/>
        <c:lblOffset val="100"/>
        <c:tickLblSkip val="1"/>
        <c:tickMarkSkip val="1"/>
        <c:noMultiLvlLbl val="0"/>
      </c:catAx>
      <c:valAx>
        <c:axId val="436601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6601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青森県蓬田村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3,122
3,121
80.63
2,498,896
2,455,825
24,053
1,661,326
1,801,543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a:solidFill>
                <a:schemeClr val="dk1"/>
              </a:solidFill>
              <a:effectLst/>
              <a:latin typeface="+mn-lt"/>
              <a:ea typeface="+mn-ea"/>
              <a:cs typeface="+mn-cs"/>
            </a:rPr>
            <a:t>   </a:t>
          </a:r>
          <a:r>
            <a:rPr lang="ja-JP" altLang="en-US" sz="1300" b="0" i="0">
              <a:solidFill>
                <a:schemeClr val="dk1"/>
              </a:solidFill>
              <a:effectLst/>
              <a:latin typeface="+mn-lt"/>
              <a:ea typeface="+mn-ea"/>
              <a:cs typeface="+mn-cs"/>
            </a:rPr>
            <a:t>財政力指数は、昨年と変わらず類似団体内平均値との比較では</a:t>
          </a:r>
          <a:r>
            <a:rPr lang="en-US" altLang="ja-JP" sz="1300" b="0" i="0">
              <a:solidFill>
                <a:schemeClr val="dk1"/>
              </a:solidFill>
              <a:effectLst/>
              <a:latin typeface="+mn-ea"/>
              <a:ea typeface="+mn-ea"/>
              <a:cs typeface="+mn-cs"/>
            </a:rPr>
            <a:t>0.01</a:t>
          </a:r>
          <a:r>
            <a:rPr lang="ja-JP" altLang="en-US" sz="1300" b="0" i="0">
              <a:solidFill>
                <a:schemeClr val="dk1"/>
              </a:solidFill>
              <a:effectLst/>
              <a:latin typeface="+mn-lt"/>
              <a:ea typeface="+mn-ea"/>
              <a:cs typeface="+mn-cs"/>
            </a:rPr>
            <a:t>ポイント下回っている。ここ数年は、大きな変動はない。</a:t>
          </a:r>
          <a:endParaRPr lang="en-US" altLang="ja-JP" sz="1300" b="0" i="0">
            <a:solidFill>
              <a:schemeClr val="dk1"/>
            </a:solidFill>
            <a:effectLst/>
            <a:latin typeface="+mn-lt"/>
            <a:ea typeface="+mn-ea"/>
            <a:cs typeface="+mn-cs"/>
          </a:endParaRPr>
        </a:p>
        <a:p>
          <a:pPr rtl="0"/>
          <a:r>
            <a:rPr lang="ja-JP" altLang="en-US" sz="1300" b="0" i="0">
              <a:solidFill>
                <a:schemeClr val="dk1"/>
              </a:solidFill>
              <a:effectLst/>
              <a:latin typeface="+mn-lt"/>
              <a:ea typeface="+mn-ea"/>
              <a:cs typeface="+mn-cs"/>
            </a:rPr>
            <a:t>　人口の減少や高齢化による労働者人口の減少に加え、村の基幹産業が農漁業であるため、安定した税収が難しく財政基盤は脆弱である。</a:t>
          </a:r>
          <a:endParaRPr lang="en-US" altLang="ja-JP" sz="1300" b="0" i="0">
            <a:solidFill>
              <a:schemeClr val="dk1"/>
            </a:solidFill>
            <a:effectLst/>
            <a:latin typeface="+mn-lt"/>
            <a:ea typeface="+mn-ea"/>
            <a:cs typeface="+mn-cs"/>
          </a:endParaRPr>
        </a:p>
        <a:p>
          <a:pPr rtl="0"/>
          <a:r>
            <a:rPr lang="ja-JP" altLang="en-US" sz="1300" b="0" i="0">
              <a:solidFill>
                <a:schemeClr val="dk1"/>
              </a:solidFill>
              <a:effectLst/>
              <a:latin typeface="+mn-lt"/>
              <a:ea typeface="+mn-ea"/>
              <a:cs typeface="+mn-cs"/>
            </a:rPr>
            <a:t>　今後も歳出の徹底的な見直しを実施するとともに税の徴収強化等の歳入確保に努める。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45</xdr:row>
      <xdr:rowOff>45357</xdr:rowOff>
    </xdr:to>
    <xdr:cxnSp macro="">
      <xdr:nvCxnSpPr>
        <xdr:cNvPr id="64" name="直線コネクタ 63"/>
        <xdr:cNvCxnSpPr/>
      </xdr:nvCxnSpPr>
      <xdr:spPr>
        <a:xfrm flipV="1">
          <a:off x="4953000" y="6209393"/>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7"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8" name="直線コネクタ 67"/>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44450</xdr:rowOff>
    </xdr:from>
    <xdr:to>
      <xdr:col>7</xdr:col>
      <xdr:colOff>152400</xdr:colOff>
      <xdr:row>44</xdr:row>
      <xdr:rowOff>44450</xdr:rowOff>
    </xdr:to>
    <xdr:cxnSp macro="">
      <xdr:nvCxnSpPr>
        <xdr:cNvPr id="69" name="直線コネクタ 68"/>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164392</xdr:rowOff>
    </xdr:from>
    <xdr:ext cx="762000" cy="259045"/>
    <xdr:sp macro="" textlink="">
      <xdr:nvSpPr>
        <xdr:cNvPr id="70" name="財政力平均値テキスト"/>
        <xdr:cNvSpPr txBox="1"/>
      </xdr:nvSpPr>
      <xdr:spPr>
        <a:xfrm>
          <a:off x="5041900" y="736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1" name="フローチャート : 判断 70"/>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44450</xdr:rowOff>
    </xdr:from>
    <xdr:to>
      <xdr:col>6</xdr:col>
      <xdr:colOff>0</xdr:colOff>
      <xdr:row>44</xdr:row>
      <xdr:rowOff>44450</xdr:rowOff>
    </xdr:to>
    <xdr:cxnSp macro="">
      <xdr:nvCxnSpPr>
        <xdr:cNvPr id="72" name="直線コネクタ 71"/>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130628</xdr:rowOff>
    </xdr:from>
    <xdr:to>
      <xdr:col>6</xdr:col>
      <xdr:colOff>50800</xdr:colOff>
      <xdr:row>44</xdr:row>
      <xdr:rowOff>60778</xdr:rowOff>
    </xdr:to>
    <xdr:sp macro="" textlink="">
      <xdr:nvSpPr>
        <xdr:cNvPr id="73" name="フローチャート : 判断 72"/>
        <xdr:cNvSpPr/>
      </xdr:nvSpPr>
      <xdr:spPr>
        <a:xfrm>
          <a:off x="4064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70955</xdr:rowOff>
    </xdr:from>
    <xdr:ext cx="736600" cy="259045"/>
    <xdr:sp macro="" textlink="">
      <xdr:nvSpPr>
        <xdr:cNvPr id="74" name="テキスト ボックス 73"/>
        <xdr:cNvSpPr txBox="1"/>
      </xdr:nvSpPr>
      <xdr:spPr>
        <a:xfrm>
          <a:off x="3733800" y="7271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27215</xdr:rowOff>
    </xdr:from>
    <xdr:to>
      <xdr:col>4</xdr:col>
      <xdr:colOff>482600</xdr:colOff>
      <xdr:row>44</xdr:row>
      <xdr:rowOff>44450</xdr:rowOff>
    </xdr:to>
    <xdr:cxnSp macro="">
      <xdr:nvCxnSpPr>
        <xdr:cNvPr id="75" name="直線コネクタ 74"/>
        <xdr:cNvCxnSpPr/>
      </xdr:nvCxnSpPr>
      <xdr:spPr>
        <a:xfrm>
          <a:off x="2336800" y="75710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6" name="フローチャート : 判断 75"/>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70955</xdr:rowOff>
    </xdr:from>
    <xdr:ext cx="762000" cy="259045"/>
    <xdr:sp macro="" textlink="">
      <xdr:nvSpPr>
        <xdr:cNvPr id="77" name="テキスト ボックス 76"/>
        <xdr:cNvSpPr txBox="1"/>
      </xdr:nvSpPr>
      <xdr:spPr>
        <a:xfrm>
          <a:off x="2844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9978</xdr:rowOff>
    </xdr:from>
    <xdr:to>
      <xdr:col>3</xdr:col>
      <xdr:colOff>279400</xdr:colOff>
      <xdr:row>44</xdr:row>
      <xdr:rowOff>27215</xdr:rowOff>
    </xdr:to>
    <xdr:cxnSp macro="">
      <xdr:nvCxnSpPr>
        <xdr:cNvPr id="78" name="直線コネクタ 77"/>
        <xdr:cNvCxnSpPr/>
      </xdr:nvCxnSpPr>
      <xdr:spPr>
        <a:xfrm>
          <a:off x="1447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80" name="テキスト ボックス 79"/>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113393</xdr:rowOff>
    </xdr:from>
    <xdr:to>
      <xdr:col>2</xdr:col>
      <xdr:colOff>127000</xdr:colOff>
      <xdr:row>44</xdr:row>
      <xdr:rowOff>43543</xdr:rowOff>
    </xdr:to>
    <xdr:sp macro="" textlink="">
      <xdr:nvSpPr>
        <xdr:cNvPr id="81" name="フローチャート : 判断 80"/>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53720</xdr:rowOff>
    </xdr:from>
    <xdr:ext cx="762000" cy="259045"/>
    <xdr:sp macro="" textlink="">
      <xdr:nvSpPr>
        <xdr:cNvPr id="82" name="テキスト ボックス 81"/>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165100</xdr:rowOff>
    </xdr:from>
    <xdr:to>
      <xdr:col>7</xdr:col>
      <xdr:colOff>203200</xdr:colOff>
      <xdr:row>44</xdr:row>
      <xdr:rowOff>95250</xdr:rowOff>
    </xdr:to>
    <xdr:sp macro="" textlink="">
      <xdr:nvSpPr>
        <xdr:cNvPr id="88" name="円/楕円 87"/>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137177</xdr:rowOff>
    </xdr:from>
    <xdr:ext cx="762000" cy="259045"/>
    <xdr:sp macro="" textlink="">
      <xdr:nvSpPr>
        <xdr:cNvPr id="89"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165100</xdr:rowOff>
    </xdr:from>
    <xdr:to>
      <xdr:col>6</xdr:col>
      <xdr:colOff>50800</xdr:colOff>
      <xdr:row>44</xdr:row>
      <xdr:rowOff>95250</xdr:rowOff>
    </xdr:to>
    <xdr:sp macro="" textlink="">
      <xdr:nvSpPr>
        <xdr:cNvPr id="90" name="円/楕円 89"/>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80027</xdr:rowOff>
    </xdr:from>
    <xdr:ext cx="736600" cy="259045"/>
    <xdr:sp macro="" textlink="">
      <xdr:nvSpPr>
        <xdr:cNvPr id="91" name="テキスト ボックス 90"/>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165100</xdr:rowOff>
    </xdr:from>
    <xdr:to>
      <xdr:col>4</xdr:col>
      <xdr:colOff>533400</xdr:colOff>
      <xdr:row>44</xdr:row>
      <xdr:rowOff>95250</xdr:rowOff>
    </xdr:to>
    <xdr:sp macro="" textlink="">
      <xdr:nvSpPr>
        <xdr:cNvPr id="92" name="円/楕円 91"/>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80027</xdr:rowOff>
    </xdr:from>
    <xdr:ext cx="762000" cy="259045"/>
    <xdr:sp macro="" textlink="">
      <xdr:nvSpPr>
        <xdr:cNvPr id="93" name="テキスト ボックス 92"/>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147865</xdr:rowOff>
    </xdr:from>
    <xdr:to>
      <xdr:col>3</xdr:col>
      <xdr:colOff>330200</xdr:colOff>
      <xdr:row>44</xdr:row>
      <xdr:rowOff>78015</xdr:rowOff>
    </xdr:to>
    <xdr:sp macro="" textlink="">
      <xdr:nvSpPr>
        <xdr:cNvPr id="94" name="円/楕円 93"/>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62792</xdr:rowOff>
    </xdr:from>
    <xdr:ext cx="762000" cy="259045"/>
    <xdr:sp macro="" textlink="">
      <xdr:nvSpPr>
        <xdr:cNvPr id="95" name="テキスト ボックス 94"/>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96" name="円/楕円 95"/>
        <xdr:cNvSpPr/>
      </xdr:nvSpPr>
      <xdr:spPr>
        <a:xfrm>
          <a:off x="1397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45555</xdr:rowOff>
    </xdr:from>
    <xdr:ext cx="762000" cy="259045"/>
    <xdr:sp macro="" textlink="">
      <xdr:nvSpPr>
        <xdr:cNvPr id="97" name="テキスト ボックス 96"/>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経常収支比率は</a:t>
          </a:r>
          <a:r>
            <a:rPr kumimoji="1" lang="en-US" altLang="ja-JP" sz="1300">
              <a:latin typeface="ＭＳ Ｐゴシック"/>
            </a:rPr>
            <a:t>79.4</a:t>
          </a:r>
          <a:r>
            <a:rPr kumimoji="1" lang="ja-JP" altLang="en-US" sz="1300">
              <a:latin typeface="ＭＳ Ｐゴシック"/>
            </a:rPr>
            <a:t>％で、昨年度比で</a:t>
          </a:r>
          <a:r>
            <a:rPr kumimoji="1" lang="en-US" altLang="ja-JP" sz="1300">
              <a:latin typeface="ＭＳ Ｐゴシック"/>
            </a:rPr>
            <a:t>0.8</a:t>
          </a:r>
          <a:r>
            <a:rPr kumimoji="1" lang="ja-JP" altLang="en-US" sz="1300">
              <a:latin typeface="ＭＳ Ｐゴシック"/>
            </a:rPr>
            <a:t>ポイントの減となったものの、類似団体と比較すると</a:t>
          </a:r>
          <a:r>
            <a:rPr kumimoji="1" lang="en-US" altLang="ja-JP" sz="1300">
              <a:latin typeface="ＭＳ Ｐゴシック"/>
            </a:rPr>
            <a:t>0.7</a:t>
          </a:r>
          <a:r>
            <a:rPr kumimoji="1" lang="ja-JP" altLang="en-US" sz="1300">
              <a:latin typeface="ＭＳ Ｐゴシック"/>
            </a:rPr>
            <a:t>ポイント上回っている。特に人件費が</a:t>
          </a:r>
          <a:r>
            <a:rPr kumimoji="1" lang="en-US" altLang="ja-JP" sz="1300">
              <a:latin typeface="ＭＳ Ｐゴシック"/>
            </a:rPr>
            <a:t>27.6</a:t>
          </a:r>
          <a:r>
            <a:rPr kumimoji="1" lang="ja-JP" altLang="en-US" sz="1300">
              <a:latin typeface="ＭＳ Ｐゴシック"/>
            </a:rPr>
            <a:t>％、公債費が</a:t>
          </a:r>
          <a:r>
            <a:rPr kumimoji="1" lang="en-US" altLang="ja-JP" sz="1300">
              <a:latin typeface="ＭＳ Ｐゴシック"/>
            </a:rPr>
            <a:t>15.1</a:t>
          </a:r>
          <a:r>
            <a:rPr kumimoji="1" lang="ja-JP" altLang="en-US" sz="1300">
              <a:latin typeface="ＭＳ Ｐゴシック"/>
            </a:rPr>
            <a:t>％と経常収支比率に占める割合が高くなっている。人件費については、職員の時間外手当を代休扱いとし、支出の抑制をしている。公債費については、平成</a:t>
          </a:r>
          <a:r>
            <a:rPr kumimoji="1" lang="en-US" altLang="ja-JP" sz="1300">
              <a:latin typeface="ＭＳ Ｐゴシック"/>
            </a:rPr>
            <a:t>21</a:t>
          </a:r>
          <a:r>
            <a:rPr kumimoji="1" lang="ja-JP" altLang="en-US" sz="1300">
              <a:latin typeface="ＭＳ Ｐゴシック"/>
            </a:rPr>
            <a:t>年度が償還のピークであり、新規事業債の発行を抑制しているため、徐々に減少する見込みである。</a:t>
          </a:r>
        </a:p>
        <a:p>
          <a:r>
            <a:rPr kumimoji="1" lang="ja-JP" altLang="en-US" sz="1300">
              <a:latin typeface="ＭＳ Ｐゴシック"/>
            </a:rPr>
            <a:t>　すべての事務事業について定期的に点検を行い、事務事業の見直しをし、経常経費の抑制に努める。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20138</xdr:rowOff>
    </xdr:from>
    <xdr:to>
      <xdr:col>7</xdr:col>
      <xdr:colOff>152400</xdr:colOff>
      <xdr:row>67</xdr:row>
      <xdr:rowOff>38644</xdr:rowOff>
    </xdr:to>
    <xdr:cxnSp macro="">
      <xdr:nvCxnSpPr>
        <xdr:cNvPr id="129" name="直線コネクタ 128"/>
        <xdr:cNvCxnSpPr/>
      </xdr:nvCxnSpPr>
      <xdr:spPr>
        <a:xfrm flipV="1">
          <a:off x="4953000" y="996423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10721</xdr:rowOff>
    </xdr:from>
    <xdr:ext cx="762000" cy="259045"/>
    <xdr:sp macro="" textlink="">
      <xdr:nvSpPr>
        <xdr:cNvPr id="130" name="財政構造の弾力性最小値テキスト"/>
        <xdr:cNvSpPr txBox="1"/>
      </xdr:nvSpPr>
      <xdr:spPr>
        <a:xfrm>
          <a:off x="5041900" y="11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a:t>
          </a:r>
          <a:endParaRPr kumimoji="1" lang="ja-JP" altLang="en-US" sz="1000" b="1">
            <a:latin typeface="ＭＳ Ｐゴシック"/>
          </a:endParaRPr>
        </a:p>
      </xdr:txBody>
    </xdr:sp>
    <xdr:clientData/>
  </xdr:oneCellAnchor>
  <xdr:twoCellAnchor>
    <xdr:from>
      <xdr:col>7</xdr:col>
      <xdr:colOff>63500</xdr:colOff>
      <xdr:row>67</xdr:row>
      <xdr:rowOff>38644</xdr:rowOff>
    </xdr:from>
    <xdr:to>
      <xdr:col>7</xdr:col>
      <xdr:colOff>241300</xdr:colOff>
      <xdr:row>67</xdr:row>
      <xdr:rowOff>38644</xdr:rowOff>
    </xdr:to>
    <xdr:cxnSp macro="">
      <xdr:nvCxnSpPr>
        <xdr:cNvPr id="131" name="直線コネクタ 130"/>
        <xdr:cNvCxnSpPr/>
      </xdr:nvCxnSpPr>
      <xdr:spPr>
        <a:xfrm>
          <a:off x="4864100" y="11525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106515</xdr:rowOff>
    </xdr:from>
    <xdr:ext cx="762000" cy="259045"/>
    <xdr:sp macro="" textlink="">
      <xdr:nvSpPr>
        <xdr:cNvPr id="132" name="財政構造の弾力性最大値テキスト"/>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60.9</a:t>
          </a:r>
          <a:endParaRPr kumimoji="1" lang="ja-JP" altLang="en-US" sz="1000" b="1">
            <a:latin typeface="ＭＳ Ｐゴシック"/>
          </a:endParaRPr>
        </a:p>
      </xdr:txBody>
    </xdr:sp>
    <xdr:clientData/>
  </xdr:oneCellAnchor>
  <xdr:twoCellAnchor>
    <xdr:from>
      <xdr:col>7</xdr:col>
      <xdr:colOff>63500</xdr:colOff>
      <xdr:row>58</xdr:row>
      <xdr:rowOff>20138</xdr:rowOff>
    </xdr:from>
    <xdr:to>
      <xdr:col>7</xdr:col>
      <xdr:colOff>241300</xdr:colOff>
      <xdr:row>58</xdr:row>
      <xdr:rowOff>20138</xdr:rowOff>
    </xdr:to>
    <xdr:cxnSp macro="">
      <xdr:nvCxnSpPr>
        <xdr:cNvPr id="133" name="直線コネクタ 132"/>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143510</xdr:rowOff>
    </xdr:from>
    <xdr:to>
      <xdr:col>7</xdr:col>
      <xdr:colOff>152400</xdr:colOff>
      <xdr:row>61</xdr:row>
      <xdr:rowOff>171087</xdr:rowOff>
    </xdr:to>
    <xdr:cxnSp macro="">
      <xdr:nvCxnSpPr>
        <xdr:cNvPr id="134" name="直線コネクタ 133"/>
        <xdr:cNvCxnSpPr/>
      </xdr:nvCxnSpPr>
      <xdr:spPr>
        <a:xfrm flipV="1">
          <a:off x="4114800" y="10601960"/>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85107</xdr:rowOff>
    </xdr:from>
    <xdr:ext cx="762000" cy="259045"/>
    <xdr:sp macro="" textlink="">
      <xdr:nvSpPr>
        <xdr:cNvPr id="135"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6" name="フローチャート : 判断 135"/>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171087</xdr:rowOff>
    </xdr:from>
    <xdr:to>
      <xdr:col>6</xdr:col>
      <xdr:colOff>0</xdr:colOff>
      <xdr:row>63</xdr:row>
      <xdr:rowOff>24674</xdr:rowOff>
    </xdr:to>
    <xdr:cxnSp macro="">
      <xdr:nvCxnSpPr>
        <xdr:cNvPr id="137" name="直線コネクタ 136"/>
        <xdr:cNvCxnSpPr/>
      </xdr:nvCxnSpPr>
      <xdr:spPr>
        <a:xfrm flipV="1">
          <a:off x="3225800" y="10629537"/>
          <a:ext cx="889000" cy="19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65133</xdr:rowOff>
    </xdr:from>
    <xdr:to>
      <xdr:col>6</xdr:col>
      <xdr:colOff>50800</xdr:colOff>
      <xdr:row>61</xdr:row>
      <xdr:rowOff>166733</xdr:rowOff>
    </xdr:to>
    <xdr:sp macro="" textlink="">
      <xdr:nvSpPr>
        <xdr:cNvPr id="138" name="フローチャート : 判断 137"/>
        <xdr:cNvSpPr/>
      </xdr:nvSpPr>
      <xdr:spPr>
        <a:xfrm>
          <a:off x="4064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5460</xdr:rowOff>
    </xdr:from>
    <xdr:ext cx="736600" cy="259045"/>
    <xdr:sp macro="" textlink="">
      <xdr:nvSpPr>
        <xdr:cNvPr id="139" name="テキスト ボックス 138"/>
        <xdr:cNvSpPr txBox="1"/>
      </xdr:nvSpPr>
      <xdr:spPr>
        <a:xfrm>
          <a:off x="3733800" y="10292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20320</xdr:rowOff>
    </xdr:from>
    <xdr:to>
      <xdr:col>4</xdr:col>
      <xdr:colOff>482600</xdr:colOff>
      <xdr:row>63</xdr:row>
      <xdr:rowOff>24674</xdr:rowOff>
    </xdr:to>
    <xdr:cxnSp macro="">
      <xdr:nvCxnSpPr>
        <xdr:cNvPr id="140" name="直線コネクタ 139"/>
        <xdr:cNvCxnSpPr/>
      </xdr:nvCxnSpPr>
      <xdr:spPr>
        <a:xfrm>
          <a:off x="2336800" y="10650220"/>
          <a:ext cx="889000" cy="17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154759</xdr:rowOff>
    </xdr:from>
    <xdr:to>
      <xdr:col>4</xdr:col>
      <xdr:colOff>533400</xdr:colOff>
      <xdr:row>62</xdr:row>
      <xdr:rowOff>84909</xdr:rowOff>
    </xdr:to>
    <xdr:sp macro="" textlink="">
      <xdr:nvSpPr>
        <xdr:cNvPr id="141" name="フローチャート : 判断 140"/>
        <xdr:cNvSpPr/>
      </xdr:nvSpPr>
      <xdr:spPr>
        <a:xfrm>
          <a:off x="3175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95086</xdr:rowOff>
    </xdr:from>
    <xdr:ext cx="762000" cy="259045"/>
    <xdr:sp macro="" textlink="">
      <xdr:nvSpPr>
        <xdr:cNvPr id="142" name="テキスト ボックス 141"/>
        <xdr:cNvSpPr txBox="1"/>
      </xdr:nvSpPr>
      <xdr:spPr>
        <a:xfrm>
          <a:off x="2844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20320</xdr:rowOff>
    </xdr:from>
    <xdr:to>
      <xdr:col>3</xdr:col>
      <xdr:colOff>279400</xdr:colOff>
      <xdr:row>63</xdr:row>
      <xdr:rowOff>114300</xdr:rowOff>
    </xdr:to>
    <xdr:cxnSp macro="">
      <xdr:nvCxnSpPr>
        <xdr:cNvPr id="143" name="直線コネクタ 142"/>
        <xdr:cNvCxnSpPr/>
      </xdr:nvCxnSpPr>
      <xdr:spPr>
        <a:xfrm flipV="1">
          <a:off x="1447800" y="10650220"/>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34109</xdr:rowOff>
    </xdr:from>
    <xdr:to>
      <xdr:col>3</xdr:col>
      <xdr:colOff>330200</xdr:colOff>
      <xdr:row>61</xdr:row>
      <xdr:rowOff>135709</xdr:rowOff>
    </xdr:to>
    <xdr:sp macro="" textlink="">
      <xdr:nvSpPr>
        <xdr:cNvPr id="144" name="フローチャート : 判断 143"/>
        <xdr:cNvSpPr/>
      </xdr:nvSpPr>
      <xdr:spPr>
        <a:xfrm>
          <a:off x="2286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145886</xdr:rowOff>
    </xdr:from>
    <xdr:ext cx="762000" cy="259045"/>
    <xdr:sp macro="" textlink="">
      <xdr:nvSpPr>
        <xdr:cNvPr id="145" name="テキスト ボックス 144"/>
        <xdr:cNvSpPr txBox="1"/>
      </xdr:nvSpPr>
      <xdr:spPr>
        <a:xfrm>
          <a:off x="1955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7438</xdr:rowOff>
    </xdr:from>
    <xdr:to>
      <xdr:col>2</xdr:col>
      <xdr:colOff>127000</xdr:colOff>
      <xdr:row>62</xdr:row>
      <xdr:rowOff>109038</xdr:rowOff>
    </xdr:to>
    <xdr:sp macro="" textlink="">
      <xdr:nvSpPr>
        <xdr:cNvPr id="146" name="フローチャート : 判断 145"/>
        <xdr:cNvSpPr/>
      </xdr:nvSpPr>
      <xdr:spPr>
        <a:xfrm>
          <a:off x="13970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119215</xdr:rowOff>
    </xdr:from>
    <xdr:ext cx="762000" cy="259045"/>
    <xdr:sp macro="" textlink="">
      <xdr:nvSpPr>
        <xdr:cNvPr id="147" name="テキスト ボックス 146"/>
        <xdr:cNvSpPr txBox="1"/>
      </xdr:nvSpPr>
      <xdr:spPr>
        <a:xfrm>
          <a:off x="1066800" y="1040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92710</xdr:rowOff>
    </xdr:from>
    <xdr:to>
      <xdr:col>7</xdr:col>
      <xdr:colOff>203200</xdr:colOff>
      <xdr:row>62</xdr:row>
      <xdr:rowOff>22860</xdr:rowOff>
    </xdr:to>
    <xdr:sp macro="" textlink="">
      <xdr:nvSpPr>
        <xdr:cNvPr id="153" name="円/楕円 152"/>
        <xdr:cNvSpPr/>
      </xdr:nvSpPr>
      <xdr:spPr>
        <a:xfrm>
          <a:off x="49022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64787</xdr:rowOff>
    </xdr:from>
    <xdr:ext cx="762000" cy="259045"/>
    <xdr:sp macro="" textlink="">
      <xdr:nvSpPr>
        <xdr:cNvPr id="154" name="財政構造の弾力性該当値テキスト"/>
        <xdr:cNvSpPr txBox="1"/>
      </xdr:nvSpPr>
      <xdr:spPr>
        <a:xfrm>
          <a:off x="5041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120287</xdr:rowOff>
    </xdr:from>
    <xdr:to>
      <xdr:col>6</xdr:col>
      <xdr:colOff>50800</xdr:colOff>
      <xdr:row>62</xdr:row>
      <xdr:rowOff>50437</xdr:rowOff>
    </xdr:to>
    <xdr:sp macro="" textlink="">
      <xdr:nvSpPr>
        <xdr:cNvPr id="155" name="円/楕円 154"/>
        <xdr:cNvSpPr/>
      </xdr:nvSpPr>
      <xdr:spPr>
        <a:xfrm>
          <a:off x="4064000" y="105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35214</xdr:rowOff>
    </xdr:from>
    <xdr:ext cx="736600" cy="259045"/>
    <xdr:sp macro="" textlink="">
      <xdr:nvSpPr>
        <xdr:cNvPr id="156" name="テキスト ボックス 155"/>
        <xdr:cNvSpPr txBox="1"/>
      </xdr:nvSpPr>
      <xdr:spPr>
        <a:xfrm>
          <a:off x="3733800" y="10665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145324</xdr:rowOff>
    </xdr:from>
    <xdr:to>
      <xdr:col>4</xdr:col>
      <xdr:colOff>533400</xdr:colOff>
      <xdr:row>63</xdr:row>
      <xdr:rowOff>75474</xdr:rowOff>
    </xdr:to>
    <xdr:sp macro="" textlink="">
      <xdr:nvSpPr>
        <xdr:cNvPr id="157" name="円/楕円 156"/>
        <xdr:cNvSpPr/>
      </xdr:nvSpPr>
      <xdr:spPr>
        <a:xfrm>
          <a:off x="3175000" y="1077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60251</xdr:rowOff>
    </xdr:from>
    <xdr:ext cx="762000" cy="259045"/>
    <xdr:sp macro="" textlink="">
      <xdr:nvSpPr>
        <xdr:cNvPr id="158" name="テキスト ボックス 157"/>
        <xdr:cNvSpPr txBox="1"/>
      </xdr:nvSpPr>
      <xdr:spPr>
        <a:xfrm>
          <a:off x="2844800" y="1086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140970</xdr:rowOff>
    </xdr:from>
    <xdr:to>
      <xdr:col>3</xdr:col>
      <xdr:colOff>330200</xdr:colOff>
      <xdr:row>62</xdr:row>
      <xdr:rowOff>71120</xdr:rowOff>
    </xdr:to>
    <xdr:sp macro="" textlink="">
      <xdr:nvSpPr>
        <xdr:cNvPr id="159" name="円/楕円 158"/>
        <xdr:cNvSpPr/>
      </xdr:nvSpPr>
      <xdr:spPr>
        <a:xfrm>
          <a:off x="2286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55897</xdr:rowOff>
    </xdr:from>
    <xdr:ext cx="762000" cy="259045"/>
    <xdr:sp macro="" textlink="">
      <xdr:nvSpPr>
        <xdr:cNvPr id="160" name="テキスト ボックス 159"/>
        <xdr:cNvSpPr txBox="1"/>
      </xdr:nvSpPr>
      <xdr:spPr>
        <a:xfrm>
          <a:off x="1955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63500</xdr:rowOff>
    </xdr:from>
    <xdr:to>
      <xdr:col>2</xdr:col>
      <xdr:colOff>127000</xdr:colOff>
      <xdr:row>63</xdr:row>
      <xdr:rowOff>165100</xdr:rowOff>
    </xdr:to>
    <xdr:sp macro="" textlink="">
      <xdr:nvSpPr>
        <xdr:cNvPr id="161" name="円/楕円 160"/>
        <xdr:cNvSpPr/>
      </xdr:nvSpPr>
      <xdr:spPr>
        <a:xfrm>
          <a:off x="1397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149877</xdr:rowOff>
    </xdr:from>
    <xdr:ext cx="762000" cy="259045"/>
    <xdr:sp macro="" textlink="">
      <xdr:nvSpPr>
        <xdr:cNvPr id="162" name="テキスト ボックス 161"/>
        <xdr:cNvSpPr txBox="1"/>
      </xdr:nvSpPr>
      <xdr:spPr>
        <a:xfrm>
          <a:off x="1066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4" name="テキスト ボックス 163"/>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5" name="テキスト ボックス 164"/>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[224,595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人口１人当たり人件費・物件費等決算額は、</a:t>
          </a:r>
          <a:r>
            <a:rPr kumimoji="1" lang="en-US" altLang="ja-JP" sz="1300">
              <a:latin typeface="ＭＳ Ｐゴシック"/>
            </a:rPr>
            <a:t>224,594</a:t>
          </a:r>
          <a:r>
            <a:rPr kumimoji="1" lang="ja-JP" altLang="en-US" sz="1300">
              <a:latin typeface="ＭＳ Ｐゴシック"/>
            </a:rPr>
            <a:t>円で昨年度と比較すると、</a:t>
          </a:r>
          <a:r>
            <a:rPr kumimoji="1" lang="en-US" altLang="ja-JP" sz="1300">
              <a:latin typeface="ＭＳ Ｐゴシック"/>
            </a:rPr>
            <a:t>9,917</a:t>
          </a:r>
          <a:r>
            <a:rPr kumimoji="1" lang="ja-JP" altLang="en-US" sz="1300">
              <a:latin typeface="ＭＳ Ｐゴシック"/>
            </a:rPr>
            <a:t>円の増となったものの類似団体と比較すると平均を大きく下回っている。人件費については、青森県市町村職員退職手当組合特別負担金の減等により昨年度より減少してはいるものの、海岸漂着物対策推進事業や廃棄物処理手数料の増により物件費が大幅に増えているのが影響の要因であると考えられる。</a:t>
          </a:r>
        </a:p>
        <a:p>
          <a:r>
            <a:rPr kumimoji="1" lang="ja-JP" altLang="en-US" sz="1300">
              <a:latin typeface="ＭＳ Ｐゴシック"/>
            </a:rPr>
            <a:t>   今後も需用費の抑制、事務事業の廃止・縮小に努める。</a:t>
          </a: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135896</xdr:rowOff>
    </xdr:from>
    <xdr:to>
      <xdr:col>7</xdr:col>
      <xdr:colOff>152400</xdr:colOff>
      <xdr:row>89</xdr:row>
      <xdr:rowOff>124523</xdr:rowOff>
    </xdr:to>
    <xdr:cxnSp macro="">
      <xdr:nvCxnSpPr>
        <xdr:cNvPr id="191" name="直線コネクタ 190"/>
        <xdr:cNvCxnSpPr/>
      </xdr:nvCxnSpPr>
      <xdr:spPr>
        <a:xfrm flipV="1">
          <a:off x="4953000" y="14023346"/>
          <a:ext cx="0" cy="13602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96600</xdr:rowOff>
    </xdr:from>
    <xdr:ext cx="762000" cy="259045"/>
    <xdr:sp macro="" textlink="">
      <xdr:nvSpPr>
        <xdr:cNvPr id="192" name="人件費・物件費等の状況最小値テキスト"/>
        <xdr:cNvSpPr txBox="1"/>
      </xdr:nvSpPr>
      <xdr:spPr>
        <a:xfrm>
          <a:off x="5041900" y="1535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1,180,783</a:t>
          </a:r>
          <a:endParaRPr kumimoji="1" lang="ja-JP" altLang="en-US" sz="1000" b="1">
            <a:latin typeface="ＭＳ Ｐゴシック"/>
          </a:endParaRPr>
        </a:p>
      </xdr:txBody>
    </xdr:sp>
    <xdr:clientData/>
  </xdr:oneCellAnchor>
  <xdr:twoCellAnchor>
    <xdr:from>
      <xdr:col>7</xdr:col>
      <xdr:colOff>63500</xdr:colOff>
      <xdr:row>89</xdr:row>
      <xdr:rowOff>124523</xdr:rowOff>
    </xdr:from>
    <xdr:to>
      <xdr:col>7</xdr:col>
      <xdr:colOff>241300</xdr:colOff>
      <xdr:row>89</xdr:row>
      <xdr:rowOff>124523</xdr:rowOff>
    </xdr:to>
    <xdr:cxnSp macro="">
      <xdr:nvCxnSpPr>
        <xdr:cNvPr id="193" name="直線コネクタ 192"/>
        <xdr:cNvCxnSpPr/>
      </xdr:nvCxnSpPr>
      <xdr:spPr>
        <a:xfrm>
          <a:off x="4864100" y="1538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50823</xdr:rowOff>
    </xdr:from>
    <xdr:ext cx="762000" cy="259045"/>
    <xdr:sp macro="" textlink="">
      <xdr:nvSpPr>
        <xdr:cNvPr id="194" name="人件費・物件費等の状況最大値テキスト"/>
        <xdr:cNvSpPr txBox="1"/>
      </xdr:nvSpPr>
      <xdr:spPr>
        <a:xfrm>
          <a:off x="5041900" y="13766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166,109</a:t>
          </a:r>
          <a:endParaRPr kumimoji="1" lang="ja-JP" altLang="en-US" sz="1000" b="1">
            <a:latin typeface="ＭＳ Ｐゴシック"/>
          </a:endParaRPr>
        </a:p>
      </xdr:txBody>
    </xdr:sp>
    <xdr:clientData/>
  </xdr:oneCellAnchor>
  <xdr:twoCellAnchor>
    <xdr:from>
      <xdr:col>7</xdr:col>
      <xdr:colOff>63500</xdr:colOff>
      <xdr:row>81</xdr:row>
      <xdr:rowOff>135896</xdr:rowOff>
    </xdr:from>
    <xdr:to>
      <xdr:col>7</xdr:col>
      <xdr:colOff>241300</xdr:colOff>
      <xdr:row>81</xdr:row>
      <xdr:rowOff>135896</xdr:rowOff>
    </xdr:to>
    <xdr:cxnSp macro="">
      <xdr:nvCxnSpPr>
        <xdr:cNvPr id="195" name="直線コネクタ 194"/>
        <xdr:cNvCxnSpPr/>
      </xdr:nvCxnSpPr>
      <xdr:spPr>
        <a:xfrm>
          <a:off x="4864100" y="14023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29555</xdr:rowOff>
    </xdr:from>
    <xdr:to>
      <xdr:col>7</xdr:col>
      <xdr:colOff>152400</xdr:colOff>
      <xdr:row>82</xdr:row>
      <xdr:rowOff>42849</xdr:rowOff>
    </xdr:to>
    <xdr:cxnSp macro="">
      <xdr:nvCxnSpPr>
        <xdr:cNvPr id="196" name="直線コネクタ 195"/>
        <xdr:cNvCxnSpPr/>
      </xdr:nvCxnSpPr>
      <xdr:spPr>
        <a:xfrm>
          <a:off x="4114800" y="14088455"/>
          <a:ext cx="838200" cy="1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139076</xdr:rowOff>
    </xdr:from>
    <xdr:ext cx="762000" cy="259045"/>
    <xdr:sp macro="" textlink="">
      <xdr:nvSpPr>
        <xdr:cNvPr id="197" name="人件費・物件費等の状況平均値テキスト"/>
        <xdr:cNvSpPr txBox="1"/>
      </xdr:nvSpPr>
      <xdr:spPr>
        <a:xfrm>
          <a:off x="5041900" y="141979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166999</xdr:rowOff>
    </xdr:from>
    <xdr:to>
      <xdr:col>7</xdr:col>
      <xdr:colOff>203200</xdr:colOff>
      <xdr:row>83</xdr:row>
      <xdr:rowOff>97149</xdr:rowOff>
    </xdr:to>
    <xdr:sp macro="" textlink="">
      <xdr:nvSpPr>
        <xdr:cNvPr id="198" name="フローチャート : 判断 197"/>
        <xdr:cNvSpPr/>
      </xdr:nvSpPr>
      <xdr:spPr>
        <a:xfrm>
          <a:off x="49022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29555</xdr:rowOff>
    </xdr:from>
    <xdr:to>
      <xdr:col>6</xdr:col>
      <xdr:colOff>0</xdr:colOff>
      <xdr:row>82</xdr:row>
      <xdr:rowOff>50474</xdr:rowOff>
    </xdr:to>
    <xdr:cxnSp macro="">
      <xdr:nvCxnSpPr>
        <xdr:cNvPr id="199" name="直線コネクタ 198"/>
        <xdr:cNvCxnSpPr/>
      </xdr:nvCxnSpPr>
      <xdr:spPr>
        <a:xfrm flipV="1">
          <a:off x="3225800" y="14088455"/>
          <a:ext cx="889000" cy="2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1259</xdr:rowOff>
    </xdr:from>
    <xdr:to>
      <xdr:col>6</xdr:col>
      <xdr:colOff>50800</xdr:colOff>
      <xdr:row>83</xdr:row>
      <xdr:rowOff>102859</xdr:rowOff>
    </xdr:to>
    <xdr:sp macro="" textlink="">
      <xdr:nvSpPr>
        <xdr:cNvPr id="200" name="フローチャート : 判断 199"/>
        <xdr:cNvSpPr/>
      </xdr:nvSpPr>
      <xdr:spPr>
        <a:xfrm>
          <a:off x="4064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87636</xdr:rowOff>
    </xdr:from>
    <xdr:ext cx="736600" cy="259045"/>
    <xdr:sp macro="" textlink="">
      <xdr:nvSpPr>
        <xdr:cNvPr id="201" name="テキスト ボックス 200"/>
        <xdr:cNvSpPr txBox="1"/>
      </xdr:nvSpPr>
      <xdr:spPr>
        <a:xfrm>
          <a:off x="3733800" y="14317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19858</xdr:rowOff>
    </xdr:from>
    <xdr:to>
      <xdr:col>4</xdr:col>
      <xdr:colOff>482600</xdr:colOff>
      <xdr:row>82</xdr:row>
      <xdr:rowOff>50474</xdr:rowOff>
    </xdr:to>
    <xdr:cxnSp macro="">
      <xdr:nvCxnSpPr>
        <xdr:cNvPr id="202" name="直線コネクタ 201"/>
        <xdr:cNvCxnSpPr/>
      </xdr:nvCxnSpPr>
      <xdr:spPr>
        <a:xfrm>
          <a:off x="2336800" y="14078758"/>
          <a:ext cx="889000" cy="30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146607</xdr:rowOff>
    </xdr:from>
    <xdr:to>
      <xdr:col>4</xdr:col>
      <xdr:colOff>533400</xdr:colOff>
      <xdr:row>83</xdr:row>
      <xdr:rowOff>76757</xdr:rowOff>
    </xdr:to>
    <xdr:sp macro="" textlink="">
      <xdr:nvSpPr>
        <xdr:cNvPr id="203" name="フローチャート : 判断 202"/>
        <xdr:cNvSpPr/>
      </xdr:nvSpPr>
      <xdr:spPr>
        <a:xfrm>
          <a:off x="3175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61534</xdr:rowOff>
    </xdr:from>
    <xdr:ext cx="762000" cy="259045"/>
    <xdr:sp macro="" textlink="">
      <xdr:nvSpPr>
        <xdr:cNvPr id="204" name="テキスト ボックス 203"/>
        <xdr:cNvSpPr txBox="1"/>
      </xdr:nvSpPr>
      <xdr:spPr>
        <a:xfrm>
          <a:off x="2844800" y="1429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12912</xdr:rowOff>
    </xdr:from>
    <xdr:to>
      <xdr:col>3</xdr:col>
      <xdr:colOff>279400</xdr:colOff>
      <xdr:row>82</xdr:row>
      <xdr:rowOff>19858</xdr:rowOff>
    </xdr:to>
    <xdr:cxnSp macro="">
      <xdr:nvCxnSpPr>
        <xdr:cNvPr id="205" name="直線コネクタ 204"/>
        <xdr:cNvCxnSpPr/>
      </xdr:nvCxnSpPr>
      <xdr:spPr>
        <a:xfrm>
          <a:off x="1447800" y="14071812"/>
          <a:ext cx="889000" cy="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127795</xdr:rowOff>
    </xdr:from>
    <xdr:to>
      <xdr:col>3</xdr:col>
      <xdr:colOff>330200</xdr:colOff>
      <xdr:row>83</xdr:row>
      <xdr:rowOff>57945</xdr:rowOff>
    </xdr:to>
    <xdr:sp macro="" textlink="">
      <xdr:nvSpPr>
        <xdr:cNvPr id="206" name="フローチャート : 判断 205"/>
        <xdr:cNvSpPr/>
      </xdr:nvSpPr>
      <xdr:spPr>
        <a:xfrm>
          <a:off x="2286000" y="141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42722</xdr:rowOff>
    </xdr:from>
    <xdr:ext cx="762000" cy="259045"/>
    <xdr:sp macro="" textlink="">
      <xdr:nvSpPr>
        <xdr:cNvPr id="207" name="テキスト ボックス 206"/>
        <xdr:cNvSpPr txBox="1"/>
      </xdr:nvSpPr>
      <xdr:spPr>
        <a:xfrm>
          <a:off x="1955800" y="1427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117489</xdr:rowOff>
    </xdr:from>
    <xdr:to>
      <xdr:col>2</xdr:col>
      <xdr:colOff>127000</xdr:colOff>
      <xdr:row>83</xdr:row>
      <xdr:rowOff>47639</xdr:rowOff>
    </xdr:to>
    <xdr:sp macro="" textlink="">
      <xdr:nvSpPr>
        <xdr:cNvPr id="208" name="フローチャート : 判断 207"/>
        <xdr:cNvSpPr/>
      </xdr:nvSpPr>
      <xdr:spPr>
        <a:xfrm>
          <a:off x="1397000" y="1417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32416</xdr:rowOff>
    </xdr:from>
    <xdr:ext cx="762000" cy="259045"/>
    <xdr:sp macro="" textlink="">
      <xdr:nvSpPr>
        <xdr:cNvPr id="209" name="テキスト ボックス 208"/>
        <xdr:cNvSpPr txBox="1"/>
      </xdr:nvSpPr>
      <xdr:spPr>
        <a:xfrm>
          <a:off x="1066800" y="1426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318,168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163499</xdr:rowOff>
    </xdr:from>
    <xdr:to>
      <xdr:col>7</xdr:col>
      <xdr:colOff>203200</xdr:colOff>
      <xdr:row>82</xdr:row>
      <xdr:rowOff>93649</xdr:rowOff>
    </xdr:to>
    <xdr:sp macro="" textlink="">
      <xdr:nvSpPr>
        <xdr:cNvPr id="215" name="円/楕円 214"/>
        <xdr:cNvSpPr/>
      </xdr:nvSpPr>
      <xdr:spPr>
        <a:xfrm>
          <a:off x="4902200" y="1405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84776</xdr:rowOff>
    </xdr:from>
    <xdr:ext cx="762000" cy="259045"/>
    <xdr:sp macro="" textlink="">
      <xdr:nvSpPr>
        <xdr:cNvPr id="216" name="人件費・物件費等の状況該当値テキスト"/>
        <xdr:cNvSpPr txBox="1"/>
      </xdr:nvSpPr>
      <xdr:spPr>
        <a:xfrm>
          <a:off x="5041900" y="13972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224,595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150205</xdr:rowOff>
    </xdr:from>
    <xdr:to>
      <xdr:col>6</xdr:col>
      <xdr:colOff>50800</xdr:colOff>
      <xdr:row>82</xdr:row>
      <xdr:rowOff>80355</xdr:rowOff>
    </xdr:to>
    <xdr:sp macro="" textlink="">
      <xdr:nvSpPr>
        <xdr:cNvPr id="217" name="円/楕円 216"/>
        <xdr:cNvSpPr/>
      </xdr:nvSpPr>
      <xdr:spPr>
        <a:xfrm>
          <a:off x="4064000" y="140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90532</xdr:rowOff>
    </xdr:from>
    <xdr:ext cx="736600" cy="259045"/>
    <xdr:sp macro="" textlink="">
      <xdr:nvSpPr>
        <xdr:cNvPr id="218" name="テキスト ボックス 217"/>
        <xdr:cNvSpPr txBox="1"/>
      </xdr:nvSpPr>
      <xdr:spPr>
        <a:xfrm>
          <a:off x="3733800" y="13806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214,678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171124</xdr:rowOff>
    </xdr:from>
    <xdr:to>
      <xdr:col>4</xdr:col>
      <xdr:colOff>533400</xdr:colOff>
      <xdr:row>82</xdr:row>
      <xdr:rowOff>101274</xdr:rowOff>
    </xdr:to>
    <xdr:sp macro="" textlink="">
      <xdr:nvSpPr>
        <xdr:cNvPr id="219" name="円/楕円 218"/>
        <xdr:cNvSpPr/>
      </xdr:nvSpPr>
      <xdr:spPr>
        <a:xfrm>
          <a:off x="3175000" y="1405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111451</xdr:rowOff>
    </xdr:from>
    <xdr:ext cx="762000" cy="259045"/>
    <xdr:sp macro="" textlink="">
      <xdr:nvSpPr>
        <xdr:cNvPr id="220" name="テキスト ボックス 219"/>
        <xdr:cNvSpPr txBox="1"/>
      </xdr:nvSpPr>
      <xdr:spPr>
        <a:xfrm>
          <a:off x="2844800" y="13827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230,283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140508</xdr:rowOff>
    </xdr:from>
    <xdr:to>
      <xdr:col>3</xdr:col>
      <xdr:colOff>330200</xdr:colOff>
      <xdr:row>82</xdr:row>
      <xdr:rowOff>70658</xdr:rowOff>
    </xdr:to>
    <xdr:sp macro="" textlink="">
      <xdr:nvSpPr>
        <xdr:cNvPr id="221" name="円/楕円 220"/>
        <xdr:cNvSpPr/>
      </xdr:nvSpPr>
      <xdr:spPr>
        <a:xfrm>
          <a:off x="2286000" y="1402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80835</xdr:rowOff>
    </xdr:from>
    <xdr:ext cx="762000" cy="259045"/>
    <xdr:sp macro="" textlink="">
      <xdr:nvSpPr>
        <xdr:cNvPr id="222" name="テキスト ボックス 221"/>
        <xdr:cNvSpPr txBox="1"/>
      </xdr:nvSpPr>
      <xdr:spPr>
        <a:xfrm>
          <a:off x="1955800" y="13796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207,445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133562</xdr:rowOff>
    </xdr:from>
    <xdr:to>
      <xdr:col>2</xdr:col>
      <xdr:colOff>127000</xdr:colOff>
      <xdr:row>82</xdr:row>
      <xdr:rowOff>63712</xdr:rowOff>
    </xdr:to>
    <xdr:sp macro="" textlink="">
      <xdr:nvSpPr>
        <xdr:cNvPr id="223" name="円/楕円 222"/>
        <xdr:cNvSpPr/>
      </xdr:nvSpPr>
      <xdr:spPr>
        <a:xfrm>
          <a:off x="1397000" y="1402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73889</xdr:rowOff>
    </xdr:from>
    <xdr:ext cx="762000" cy="259045"/>
    <xdr:sp macro="" textlink="">
      <xdr:nvSpPr>
        <xdr:cNvPr id="224" name="テキスト ボックス 223"/>
        <xdr:cNvSpPr txBox="1"/>
      </xdr:nvSpPr>
      <xdr:spPr>
        <a:xfrm>
          <a:off x="1066800" y="13789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202,264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昨年度比で</a:t>
          </a:r>
          <a:r>
            <a:rPr kumimoji="1" lang="en-US" altLang="ja-JP" sz="1300">
              <a:latin typeface="ＭＳ Ｐゴシック"/>
            </a:rPr>
            <a:t>8.0</a:t>
          </a:r>
          <a:r>
            <a:rPr kumimoji="1" lang="ja-JP" altLang="en-US" sz="1300">
              <a:latin typeface="ＭＳ Ｐゴシック"/>
            </a:rPr>
            <a:t>ポイントの減となっているが、類似団体平均比では、</a:t>
          </a:r>
          <a:r>
            <a:rPr kumimoji="1" lang="en-US" altLang="ja-JP" sz="1300">
              <a:latin typeface="ＭＳ Ｐゴシック"/>
            </a:rPr>
            <a:t>4.0</a:t>
          </a:r>
          <a:r>
            <a:rPr kumimoji="1" lang="ja-JP" altLang="en-US" sz="1300">
              <a:latin typeface="ＭＳ Ｐゴシック"/>
            </a:rPr>
            <a:t>ポイント上回っている。</a:t>
          </a:r>
        </a:p>
        <a:p>
          <a:r>
            <a:rPr kumimoji="1" lang="ja-JP" altLang="en-US" sz="1300">
              <a:latin typeface="ＭＳ Ｐゴシック"/>
            </a:rPr>
            <a:t>　平成</a:t>
          </a:r>
          <a:r>
            <a:rPr kumimoji="1" lang="en-US" altLang="ja-JP" sz="1300">
              <a:latin typeface="ＭＳ Ｐゴシック"/>
            </a:rPr>
            <a:t>16</a:t>
          </a:r>
          <a:r>
            <a:rPr kumimoji="1" lang="ja-JP" altLang="en-US" sz="1300">
              <a:latin typeface="ＭＳ Ｐゴシック"/>
            </a:rPr>
            <a:t>年度から平成</a:t>
          </a:r>
          <a:r>
            <a:rPr kumimoji="1" lang="en-US" altLang="ja-JP" sz="1300">
              <a:latin typeface="ＭＳ Ｐゴシック"/>
            </a:rPr>
            <a:t>21</a:t>
          </a:r>
          <a:r>
            <a:rPr kumimoji="1" lang="ja-JP" altLang="en-US" sz="1300">
              <a:latin typeface="ＭＳ Ｐゴシック"/>
            </a:rPr>
            <a:t>年度まで、退職者不補充及び職員給与等の独自削減を実施していたが、年齢層の高さと経験年数階層の分布変動により、依然として高い水準である。今後も職員給与等の適正化に努める。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110279</xdr:rowOff>
    </xdr:from>
    <xdr:to>
      <xdr:col>24</xdr:col>
      <xdr:colOff>558800</xdr:colOff>
      <xdr:row>88</xdr:row>
      <xdr:rowOff>16087</xdr:rowOff>
    </xdr:to>
    <xdr:cxnSp macro="">
      <xdr:nvCxnSpPr>
        <xdr:cNvPr id="253" name="直線コネクタ 252"/>
        <xdr:cNvCxnSpPr/>
      </xdr:nvCxnSpPr>
      <xdr:spPr>
        <a:xfrm flipV="1">
          <a:off x="17018000" y="13997729"/>
          <a:ext cx="0" cy="11059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159614</xdr:rowOff>
    </xdr:from>
    <xdr:ext cx="762000" cy="259045"/>
    <xdr:sp macro="" textlink="">
      <xdr:nvSpPr>
        <xdr:cNvPr id="254" name="給与水準   （国との比較）最小値テキスト"/>
        <xdr:cNvSpPr txBox="1"/>
      </xdr:nvSpPr>
      <xdr:spPr>
        <a:xfrm>
          <a:off x="17106900" y="150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88</xdr:row>
      <xdr:rowOff>16087</xdr:rowOff>
    </xdr:from>
    <xdr:to>
      <xdr:col>24</xdr:col>
      <xdr:colOff>647700</xdr:colOff>
      <xdr:row>88</xdr:row>
      <xdr:rowOff>16087</xdr:rowOff>
    </xdr:to>
    <xdr:cxnSp macro="">
      <xdr:nvCxnSpPr>
        <xdr:cNvPr id="255" name="直線コネクタ 254"/>
        <xdr:cNvCxnSpPr/>
      </xdr:nvCxnSpPr>
      <xdr:spPr>
        <a:xfrm>
          <a:off x="16929100" y="1510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25206</xdr:rowOff>
    </xdr:from>
    <xdr:ext cx="762000" cy="259045"/>
    <xdr:sp macro="" textlink="">
      <xdr:nvSpPr>
        <xdr:cNvPr id="256" name="給与水準   （国との比較）最大値テキスト"/>
        <xdr:cNvSpPr txBox="1"/>
      </xdr:nvSpPr>
      <xdr:spPr>
        <a:xfrm>
          <a:off x="17106900" y="1374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24</xdr:col>
      <xdr:colOff>469900</xdr:colOff>
      <xdr:row>81</xdr:row>
      <xdr:rowOff>110279</xdr:rowOff>
    </xdr:from>
    <xdr:to>
      <xdr:col>24</xdr:col>
      <xdr:colOff>647700</xdr:colOff>
      <xdr:row>81</xdr:row>
      <xdr:rowOff>110279</xdr:rowOff>
    </xdr:to>
    <xdr:cxnSp macro="">
      <xdr:nvCxnSpPr>
        <xdr:cNvPr id="257" name="直線コネクタ 256"/>
        <xdr:cNvCxnSpPr/>
      </xdr:nvCxnSpPr>
      <xdr:spPr>
        <a:xfrm>
          <a:off x="16929100" y="13997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34713</xdr:rowOff>
    </xdr:from>
    <xdr:to>
      <xdr:col>24</xdr:col>
      <xdr:colOff>558800</xdr:colOff>
      <xdr:row>89</xdr:row>
      <xdr:rowOff>13546</xdr:rowOff>
    </xdr:to>
    <xdr:cxnSp macro="">
      <xdr:nvCxnSpPr>
        <xdr:cNvPr id="258" name="直線コネクタ 257"/>
        <xdr:cNvCxnSpPr/>
      </xdr:nvCxnSpPr>
      <xdr:spPr>
        <a:xfrm flipV="1">
          <a:off x="16179800" y="14950863"/>
          <a:ext cx="8382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11023</xdr:rowOff>
    </xdr:from>
    <xdr:ext cx="762000" cy="259045"/>
    <xdr:sp macro="" textlink="">
      <xdr:nvSpPr>
        <xdr:cNvPr id="259" name="給与水準   （国との比較）平均値テキスト"/>
        <xdr:cNvSpPr txBox="1"/>
      </xdr:nvSpPr>
      <xdr:spPr>
        <a:xfrm>
          <a:off x="17106900" y="14584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165946</xdr:rowOff>
    </xdr:from>
    <xdr:to>
      <xdr:col>24</xdr:col>
      <xdr:colOff>609600</xdr:colOff>
      <xdr:row>86</xdr:row>
      <xdr:rowOff>96096</xdr:rowOff>
    </xdr:to>
    <xdr:sp macro="" textlink="">
      <xdr:nvSpPr>
        <xdr:cNvPr id="260" name="フローチャート : 判断 259"/>
        <xdr:cNvSpPr/>
      </xdr:nvSpPr>
      <xdr:spPr>
        <a:xfrm>
          <a:off x="169672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132714</xdr:rowOff>
    </xdr:from>
    <xdr:to>
      <xdr:col>23</xdr:col>
      <xdr:colOff>406400</xdr:colOff>
      <xdr:row>89</xdr:row>
      <xdr:rowOff>13546</xdr:rowOff>
    </xdr:to>
    <xdr:cxnSp macro="">
      <xdr:nvCxnSpPr>
        <xdr:cNvPr id="261" name="直線コネクタ 260"/>
        <xdr:cNvCxnSpPr/>
      </xdr:nvCxnSpPr>
      <xdr:spPr>
        <a:xfrm>
          <a:off x="15290800" y="15220314"/>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132714</xdr:rowOff>
    </xdr:from>
    <xdr:to>
      <xdr:col>23</xdr:col>
      <xdr:colOff>457200</xdr:colOff>
      <xdr:row>88</xdr:row>
      <xdr:rowOff>62864</xdr:rowOff>
    </xdr:to>
    <xdr:sp macro="" textlink="">
      <xdr:nvSpPr>
        <xdr:cNvPr id="262" name="フローチャート : 判断 261"/>
        <xdr:cNvSpPr/>
      </xdr:nvSpPr>
      <xdr:spPr>
        <a:xfrm>
          <a:off x="16129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73041</xdr:rowOff>
    </xdr:from>
    <xdr:ext cx="736600" cy="259045"/>
    <xdr:sp macro="" textlink="">
      <xdr:nvSpPr>
        <xdr:cNvPr id="263" name="テキスト ボックス 262"/>
        <xdr:cNvSpPr txBox="1"/>
      </xdr:nvSpPr>
      <xdr:spPr>
        <a:xfrm>
          <a:off x="15798800" y="14817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34713</xdr:rowOff>
    </xdr:from>
    <xdr:to>
      <xdr:col>22</xdr:col>
      <xdr:colOff>203200</xdr:colOff>
      <xdr:row>88</xdr:row>
      <xdr:rowOff>132714</xdr:rowOff>
    </xdr:to>
    <xdr:cxnSp macro="">
      <xdr:nvCxnSpPr>
        <xdr:cNvPr id="264" name="直線コネクタ 263"/>
        <xdr:cNvCxnSpPr/>
      </xdr:nvCxnSpPr>
      <xdr:spPr>
        <a:xfrm>
          <a:off x="14401800" y="14950863"/>
          <a:ext cx="889000" cy="26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124671</xdr:rowOff>
    </xdr:from>
    <xdr:to>
      <xdr:col>22</xdr:col>
      <xdr:colOff>254000</xdr:colOff>
      <xdr:row>88</xdr:row>
      <xdr:rowOff>54821</xdr:rowOff>
    </xdr:to>
    <xdr:sp macro="" textlink="">
      <xdr:nvSpPr>
        <xdr:cNvPr id="265" name="フローチャート : 判断 264"/>
        <xdr:cNvSpPr/>
      </xdr:nvSpPr>
      <xdr:spPr>
        <a:xfrm>
          <a:off x="15240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64998</xdr:rowOff>
    </xdr:from>
    <xdr:ext cx="762000" cy="259045"/>
    <xdr:sp macro="" textlink="">
      <xdr:nvSpPr>
        <xdr:cNvPr id="266" name="テキスト ボックス 265"/>
        <xdr:cNvSpPr txBox="1"/>
      </xdr:nvSpPr>
      <xdr:spPr>
        <a:xfrm>
          <a:off x="14909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34713</xdr:rowOff>
    </xdr:from>
    <xdr:to>
      <xdr:col>21</xdr:col>
      <xdr:colOff>0</xdr:colOff>
      <xdr:row>87</xdr:row>
      <xdr:rowOff>38736</xdr:rowOff>
    </xdr:to>
    <xdr:cxnSp macro="">
      <xdr:nvCxnSpPr>
        <xdr:cNvPr id="267" name="直線コネクタ 266"/>
        <xdr:cNvCxnSpPr/>
      </xdr:nvCxnSpPr>
      <xdr:spPr>
        <a:xfrm flipV="1">
          <a:off x="13512800" y="14950863"/>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137795</xdr:rowOff>
    </xdr:from>
    <xdr:to>
      <xdr:col>21</xdr:col>
      <xdr:colOff>50800</xdr:colOff>
      <xdr:row>86</xdr:row>
      <xdr:rowOff>67945</xdr:rowOff>
    </xdr:to>
    <xdr:sp macro="" textlink="">
      <xdr:nvSpPr>
        <xdr:cNvPr id="268" name="フローチャート : 判断 267"/>
        <xdr:cNvSpPr/>
      </xdr:nvSpPr>
      <xdr:spPr>
        <a:xfrm>
          <a:off x="14351000" y="1471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78122</xdr:rowOff>
    </xdr:from>
    <xdr:ext cx="762000" cy="259045"/>
    <xdr:sp macro="" textlink="">
      <xdr:nvSpPr>
        <xdr:cNvPr id="269" name="テキスト ボックス 268"/>
        <xdr:cNvSpPr txBox="1"/>
      </xdr:nvSpPr>
      <xdr:spPr>
        <a:xfrm>
          <a:off x="14020800" y="1447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121709</xdr:rowOff>
    </xdr:from>
    <xdr:to>
      <xdr:col>19</xdr:col>
      <xdr:colOff>533400</xdr:colOff>
      <xdr:row>86</xdr:row>
      <xdr:rowOff>51859</xdr:rowOff>
    </xdr:to>
    <xdr:sp macro="" textlink="">
      <xdr:nvSpPr>
        <xdr:cNvPr id="270" name="フローチャート : 判断 269"/>
        <xdr:cNvSpPr/>
      </xdr:nvSpPr>
      <xdr:spPr>
        <a:xfrm>
          <a:off x="13462000" y="1469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62036</xdr:rowOff>
    </xdr:from>
    <xdr:ext cx="762000" cy="259045"/>
    <xdr:sp macro="" textlink="">
      <xdr:nvSpPr>
        <xdr:cNvPr id="271" name="テキスト ボックス 270"/>
        <xdr:cNvSpPr txBox="1"/>
      </xdr:nvSpPr>
      <xdr:spPr>
        <a:xfrm>
          <a:off x="13131800" y="14463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155363</xdr:rowOff>
    </xdr:from>
    <xdr:to>
      <xdr:col>24</xdr:col>
      <xdr:colOff>609600</xdr:colOff>
      <xdr:row>87</xdr:row>
      <xdr:rowOff>85513</xdr:rowOff>
    </xdr:to>
    <xdr:sp macro="" textlink="">
      <xdr:nvSpPr>
        <xdr:cNvPr id="277" name="円/楕円 276"/>
        <xdr:cNvSpPr/>
      </xdr:nvSpPr>
      <xdr:spPr>
        <a:xfrm>
          <a:off x="16967200" y="1490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127440</xdr:rowOff>
    </xdr:from>
    <xdr:ext cx="762000" cy="259045"/>
    <xdr:sp macro="" textlink="">
      <xdr:nvSpPr>
        <xdr:cNvPr id="278" name="給与水準   （国との比較）該当値テキスト"/>
        <xdr:cNvSpPr txBox="1"/>
      </xdr:nvSpPr>
      <xdr:spPr>
        <a:xfrm>
          <a:off x="17106900" y="1487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134196</xdr:rowOff>
    </xdr:from>
    <xdr:to>
      <xdr:col>23</xdr:col>
      <xdr:colOff>457200</xdr:colOff>
      <xdr:row>89</xdr:row>
      <xdr:rowOff>64346</xdr:rowOff>
    </xdr:to>
    <xdr:sp macro="" textlink="">
      <xdr:nvSpPr>
        <xdr:cNvPr id="279" name="円/楕円 278"/>
        <xdr:cNvSpPr/>
      </xdr:nvSpPr>
      <xdr:spPr>
        <a:xfrm>
          <a:off x="16129000" y="152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49123</xdr:rowOff>
    </xdr:from>
    <xdr:ext cx="736600" cy="259045"/>
    <xdr:sp macro="" textlink="">
      <xdr:nvSpPr>
        <xdr:cNvPr id="280" name="テキスト ボックス 279"/>
        <xdr:cNvSpPr txBox="1"/>
      </xdr:nvSpPr>
      <xdr:spPr>
        <a:xfrm>
          <a:off x="15798800" y="15308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81914</xdr:rowOff>
    </xdr:from>
    <xdr:to>
      <xdr:col>22</xdr:col>
      <xdr:colOff>254000</xdr:colOff>
      <xdr:row>89</xdr:row>
      <xdr:rowOff>12064</xdr:rowOff>
    </xdr:to>
    <xdr:sp macro="" textlink="">
      <xdr:nvSpPr>
        <xdr:cNvPr id="281" name="円/楕円 280"/>
        <xdr:cNvSpPr/>
      </xdr:nvSpPr>
      <xdr:spPr>
        <a:xfrm>
          <a:off x="15240000" y="1516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168291</xdr:rowOff>
    </xdr:from>
    <xdr:ext cx="762000" cy="259045"/>
    <xdr:sp macro="" textlink="">
      <xdr:nvSpPr>
        <xdr:cNvPr id="282" name="テキスト ボックス 281"/>
        <xdr:cNvSpPr txBox="1"/>
      </xdr:nvSpPr>
      <xdr:spPr>
        <a:xfrm>
          <a:off x="14909800" y="1525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155363</xdr:rowOff>
    </xdr:from>
    <xdr:to>
      <xdr:col>21</xdr:col>
      <xdr:colOff>50800</xdr:colOff>
      <xdr:row>87</xdr:row>
      <xdr:rowOff>85513</xdr:rowOff>
    </xdr:to>
    <xdr:sp macro="" textlink="">
      <xdr:nvSpPr>
        <xdr:cNvPr id="283" name="円/楕円 282"/>
        <xdr:cNvSpPr/>
      </xdr:nvSpPr>
      <xdr:spPr>
        <a:xfrm>
          <a:off x="14351000" y="1490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70290</xdr:rowOff>
    </xdr:from>
    <xdr:ext cx="762000" cy="259045"/>
    <xdr:sp macro="" textlink="">
      <xdr:nvSpPr>
        <xdr:cNvPr id="284" name="テキスト ボックス 283"/>
        <xdr:cNvSpPr txBox="1"/>
      </xdr:nvSpPr>
      <xdr:spPr>
        <a:xfrm>
          <a:off x="14020800" y="1498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159386</xdr:rowOff>
    </xdr:from>
    <xdr:to>
      <xdr:col>19</xdr:col>
      <xdr:colOff>533400</xdr:colOff>
      <xdr:row>87</xdr:row>
      <xdr:rowOff>89536</xdr:rowOff>
    </xdr:to>
    <xdr:sp macro="" textlink="">
      <xdr:nvSpPr>
        <xdr:cNvPr id="285" name="円/楕円 284"/>
        <xdr:cNvSpPr/>
      </xdr:nvSpPr>
      <xdr:spPr>
        <a:xfrm>
          <a:off x="13462000" y="1490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74313</xdr:rowOff>
    </xdr:from>
    <xdr:ext cx="762000" cy="259045"/>
    <xdr:sp macro="" textlink="">
      <xdr:nvSpPr>
        <xdr:cNvPr id="286" name="テキスト ボックス 285"/>
        <xdr:cNvSpPr txBox="1"/>
      </xdr:nvSpPr>
      <xdr:spPr>
        <a:xfrm>
          <a:off x="13131800" y="1499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[17.62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いる。今後も定員適正化計画を基に、少ない人数で効率的な行政運営を行っていく。採用については定員モデル・類似団体の職員数との比較により定員の適正化を行った上で採用計画を立て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170549</xdr:rowOff>
    </xdr:from>
    <xdr:to>
      <xdr:col>24</xdr:col>
      <xdr:colOff>558800</xdr:colOff>
      <xdr:row>67</xdr:row>
      <xdr:rowOff>44780</xdr:rowOff>
    </xdr:to>
    <xdr:cxnSp macro="">
      <xdr:nvCxnSpPr>
        <xdr:cNvPr id="313" name="直線コネクタ 312"/>
        <xdr:cNvCxnSpPr/>
      </xdr:nvCxnSpPr>
      <xdr:spPr>
        <a:xfrm flipV="1">
          <a:off x="17018000" y="10286099"/>
          <a:ext cx="0" cy="12458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16857</xdr:rowOff>
    </xdr:from>
    <xdr:ext cx="762000" cy="259045"/>
    <xdr:sp macro="" textlink="">
      <xdr:nvSpPr>
        <xdr:cNvPr id="314" name="定員管理の状況最小値テキスト"/>
        <xdr:cNvSpPr txBox="1"/>
      </xdr:nvSpPr>
      <xdr:spPr>
        <a:xfrm>
          <a:off x="17106900" y="11504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60.54</a:t>
          </a:r>
          <a:endParaRPr kumimoji="1" lang="ja-JP" altLang="en-US" sz="1000" b="1">
            <a:latin typeface="ＭＳ Ｐゴシック"/>
          </a:endParaRPr>
        </a:p>
      </xdr:txBody>
    </xdr:sp>
    <xdr:clientData/>
  </xdr:oneCellAnchor>
  <xdr:twoCellAnchor>
    <xdr:from>
      <xdr:col>24</xdr:col>
      <xdr:colOff>469900</xdr:colOff>
      <xdr:row>67</xdr:row>
      <xdr:rowOff>44780</xdr:rowOff>
    </xdr:from>
    <xdr:to>
      <xdr:col>24</xdr:col>
      <xdr:colOff>647700</xdr:colOff>
      <xdr:row>67</xdr:row>
      <xdr:rowOff>44780</xdr:rowOff>
    </xdr:to>
    <xdr:cxnSp macro="">
      <xdr:nvCxnSpPr>
        <xdr:cNvPr id="315" name="直線コネクタ 314"/>
        <xdr:cNvCxnSpPr/>
      </xdr:nvCxnSpPr>
      <xdr:spPr>
        <a:xfrm>
          <a:off x="16929100" y="1153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85476</xdr:rowOff>
    </xdr:from>
    <xdr:ext cx="762000" cy="259045"/>
    <xdr:sp macro="" textlink="">
      <xdr:nvSpPr>
        <xdr:cNvPr id="316" name="定員管理の状況最大値テキスト"/>
        <xdr:cNvSpPr txBox="1"/>
      </xdr:nvSpPr>
      <xdr:spPr>
        <a:xfrm>
          <a:off x="17106900" y="10029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24</xdr:col>
      <xdr:colOff>469900</xdr:colOff>
      <xdr:row>59</xdr:row>
      <xdr:rowOff>170549</xdr:rowOff>
    </xdr:from>
    <xdr:to>
      <xdr:col>24</xdr:col>
      <xdr:colOff>647700</xdr:colOff>
      <xdr:row>59</xdr:row>
      <xdr:rowOff>170549</xdr:rowOff>
    </xdr:to>
    <xdr:cxnSp macro="">
      <xdr:nvCxnSpPr>
        <xdr:cNvPr id="317" name="直線コネクタ 316"/>
        <xdr:cNvCxnSpPr/>
      </xdr:nvCxnSpPr>
      <xdr:spPr>
        <a:xfrm>
          <a:off x="16929100" y="102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32029</xdr:rowOff>
    </xdr:from>
    <xdr:to>
      <xdr:col>24</xdr:col>
      <xdr:colOff>558800</xdr:colOff>
      <xdr:row>61</xdr:row>
      <xdr:rowOff>37821</xdr:rowOff>
    </xdr:to>
    <xdr:cxnSp macro="">
      <xdr:nvCxnSpPr>
        <xdr:cNvPr id="318" name="直線コネクタ 317"/>
        <xdr:cNvCxnSpPr/>
      </xdr:nvCxnSpPr>
      <xdr:spPr>
        <a:xfrm>
          <a:off x="16179800" y="10490479"/>
          <a:ext cx="8382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31246</xdr:rowOff>
    </xdr:from>
    <xdr:ext cx="762000" cy="259045"/>
    <xdr:sp macro="" textlink="">
      <xdr:nvSpPr>
        <xdr:cNvPr id="319" name="定員管理の状況平均値テキスト"/>
        <xdr:cNvSpPr txBox="1"/>
      </xdr:nvSpPr>
      <xdr:spPr>
        <a:xfrm>
          <a:off x="17106900" y="10489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59169</xdr:rowOff>
    </xdr:from>
    <xdr:to>
      <xdr:col>24</xdr:col>
      <xdr:colOff>609600</xdr:colOff>
      <xdr:row>61</xdr:row>
      <xdr:rowOff>160769</xdr:rowOff>
    </xdr:to>
    <xdr:sp macro="" textlink="">
      <xdr:nvSpPr>
        <xdr:cNvPr id="320" name="フローチャート : 判断 319"/>
        <xdr:cNvSpPr/>
      </xdr:nvSpPr>
      <xdr:spPr>
        <a:xfrm>
          <a:off x="169672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28893</xdr:rowOff>
    </xdr:from>
    <xdr:to>
      <xdr:col>23</xdr:col>
      <xdr:colOff>406400</xdr:colOff>
      <xdr:row>61</xdr:row>
      <xdr:rowOff>32029</xdr:rowOff>
    </xdr:to>
    <xdr:cxnSp macro="">
      <xdr:nvCxnSpPr>
        <xdr:cNvPr id="321" name="直線コネクタ 320"/>
        <xdr:cNvCxnSpPr/>
      </xdr:nvCxnSpPr>
      <xdr:spPr>
        <a:xfrm>
          <a:off x="15290800" y="10487343"/>
          <a:ext cx="889000" cy="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42761</xdr:rowOff>
    </xdr:from>
    <xdr:to>
      <xdr:col>23</xdr:col>
      <xdr:colOff>457200</xdr:colOff>
      <xdr:row>61</xdr:row>
      <xdr:rowOff>144361</xdr:rowOff>
    </xdr:to>
    <xdr:sp macro="" textlink="">
      <xdr:nvSpPr>
        <xdr:cNvPr id="322" name="フローチャート : 判断 321"/>
        <xdr:cNvSpPr/>
      </xdr:nvSpPr>
      <xdr:spPr>
        <a:xfrm>
          <a:off x="16129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129138</xdr:rowOff>
    </xdr:from>
    <xdr:ext cx="736600" cy="259045"/>
    <xdr:sp macro="" textlink="">
      <xdr:nvSpPr>
        <xdr:cNvPr id="323" name="テキスト ボックス 322"/>
        <xdr:cNvSpPr txBox="1"/>
      </xdr:nvSpPr>
      <xdr:spPr>
        <a:xfrm>
          <a:off x="15798800" y="10587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14656</xdr:rowOff>
    </xdr:from>
    <xdr:to>
      <xdr:col>22</xdr:col>
      <xdr:colOff>203200</xdr:colOff>
      <xdr:row>61</xdr:row>
      <xdr:rowOff>28893</xdr:rowOff>
    </xdr:to>
    <xdr:cxnSp macro="">
      <xdr:nvCxnSpPr>
        <xdr:cNvPr id="324" name="直線コネクタ 323"/>
        <xdr:cNvCxnSpPr/>
      </xdr:nvCxnSpPr>
      <xdr:spPr>
        <a:xfrm>
          <a:off x="14401800" y="10473106"/>
          <a:ext cx="889000" cy="1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36005</xdr:rowOff>
    </xdr:from>
    <xdr:to>
      <xdr:col>22</xdr:col>
      <xdr:colOff>254000</xdr:colOff>
      <xdr:row>61</xdr:row>
      <xdr:rowOff>137605</xdr:rowOff>
    </xdr:to>
    <xdr:sp macro="" textlink="">
      <xdr:nvSpPr>
        <xdr:cNvPr id="325" name="フローチャート : 判断 324"/>
        <xdr:cNvSpPr/>
      </xdr:nvSpPr>
      <xdr:spPr>
        <a:xfrm>
          <a:off x="15240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122382</xdr:rowOff>
    </xdr:from>
    <xdr:ext cx="762000" cy="259045"/>
    <xdr:sp macro="" textlink="">
      <xdr:nvSpPr>
        <xdr:cNvPr id="326" name="テキスト ボックス 325"/>
        <xdr:cNvSpPr txBox="1"/>
      </xdr:nvSpPr>
      <xdr:spPr>
        <a:xfrm>
          <a:off x="14909800" y="1058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7417</xdr:rowOff>
    </xdr:from>
    <xdr:to>
      <xdr:col>21</xdr:col>
      <xdr:colOff>0</xdr:colOff>
      <xdr:row>61</xdr:row>
      <xdr:rowOff>14656</xdr:rowOff>
    </xdr:to>
    <xdr:cxnSp macro="">
      <xdr:nvCxnSpPr>
        <xdr:cNvPr id="327" name="直線コネクタ 326"/>
        <xdr:cNvCxnSpPr/>
      </xdr:nvCxnSpPr>
      <xdr:spPr>
        <a:xfrm>
          <a:off x="13512800" y="10465867"/>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35522</xdr:rowOff>
    </xdr:from>
    <xdr:to>
      <xdr:col>21</xdr:col>
      <xdr:colOff>50800</xdr:colOff>
      <xdr:row>61</xdr:row>
      <xdr:rowOff>137122</xdr:rowOff>
    </xdr:to>
    <xdr:sp macro="" textlink="">
      <xdr:nvSpPr>
        <xdr:cNvPr id="328" name="フローチャート : 判断 327"/>
        <xdr:cNvSpPr/>
      </xdr:nvSpPr>
      <xdr:spPr>
        <a:xfrm>
          <a:off x="14351000" y="1049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121899</xdr:rowOff>
    </xdr:from>
    <xdr:ext cx="762000" cy="259045"/>
    <xdr:sp macro="" textlink="">
      <xdr:nvSpPr>
        <xdr:cNvPr id="329" name="テキスト ボックス 328"/>
        <xdr:cNvSpPr txBox="1"/>
      </xdr:nvSpPr>
      <xdr:spPr>
        <a:xfrm>
          <a:off x="14020800" y="1058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30937</xdr:rowOff>
    </xdr:from>
    <xdr:to>
      <xdr:col>19</xdr:col>
      <xdr:colOff>533400</xdr:colOff>
      <xdr:row>61</xdr:row>
      <xdr:rowOff>132537</xdr:rowOff>
    </xdr:to>
    <xdr:sp macro="" textlink="">
      <xdr:nvSpPr>
        <xdr:cNvPr id="330" name="フローチャート : 判断 329"/>
        <xdr:cNvSpPr/>
      </xdr:nvSpPr>
      <xdr:spPr>
        <a:xfrm>
          <a:off x="13462000" y="1048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117314</xdr:rowOff>
    </xdr:from>
    <xdr:ext cx="762000" cy="259045"/>
    <xdr:sp macro="" textlink="">
      <xdr:nvSpPr>
        <xdr:cNvPr id="331" name="テキスト ボックス 330"/>
        <xdr:cNvSpPr txBox="1"/>
      </xdr:nvSpPr>
      <xdr:spPr>
        <a:xfrm>
          <a:off x="13131800" y="105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158471</xdr:rowOff>
    </xdr:from>
    <xdr:to>
      <xdr:col>24</xdr:col>
      <xdr:colOff>609600</xdr:colOff>
      <xdr:row>61</xdr:row>
      <xdr:rowOff>88621</xdr:rowOff>
    </xdr:to>
    <xdr:sp macro="" textlink="">
      <xdr:nvSpPr>
        <xdr:cNvPr id="337" name="円/楕円 336"/>
        <xdr:cNvSpPr/>
      </xdr:nvSpPr>
      <xdr:spPr>
        <a:xfrm>
          <a:off x="16967200" y="1044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3548</xdr:rowOff>
    </xdr:from>
    <xdr:ext cx="762000" cy="259045"/>
    <xdr:sp macro="" textlink="">
      <xdr:nvSpPr>
        <xdr:cNvPr id="338" name="定員管理の状況該当値テキスト"/>
        <xdr:cNvSpPr txBox="1"/>
      </xdr:nvSpPr>
      <xdr:spPr>
        <a:xfrm>
          <a:off x="17106900" y="1029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152679</xdr:rowOff>
    </xdr:from>
    <xdr:to>
      <xdr:col>23</xdr:col>
      <xdr:colOff>457200</xdr:colOff>
      <xdr:row>61</xdr:row>
      <xdr:rowOff>82829</xdr:rowOff>
    </xdr:to>
    <xdr:sp macro="" textlink="">
      <xdr:nvSpPr>
        <xdr:cNvPr id="339" name="円/楕円 338"/>
        <xdr:cNvSpPr/>
      </xdr:nvSpPr>
      <xdr:spPr>
        <a:xfrm>
          <a:off x="16129000" y="1043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93006</xdr:rowOff>
    </xdr:from>
    <xdr:ext cx="736600" cy="259045"/>
    <xdr:sp macro="" textlink="">
      <xdr:nvSpPr>
        <xdr:cNvPr id="340" name="テキスト ボックス 339"/>
        <xdr:cNvSpPr txBox="1"/>
      </xdr:nvSpPr>
      <xdr:spPr>
        <a:xfrm>
          <a:off x="15798800" y="102085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17.38</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149543</xdr:rowOff>
    </xdr:from>
    <xdr:to>
      <xdr:col>22</xdr:col>
      <xdr:colOff>254000</xdr:colOff>
      <xdr:row>61</xdr:row>
      <xdr:rowOff>79693</xdr:rowOff>
    </xdr:to>
    <xdr:sp macro="" textlink="">
      <xdr:nvSpPr>
        <xdr:cNvPr id="341" name="円/楕円 340"/>
        <xdr:cNvSpPr/>
      </xdr:nvSpPr>
      <xdr:spPr>
        <a:xfrm>
          <a:off x="15240000" y="1043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89870</xdr:rowOff>
    </xdr:from>
    <xdr:ext cx="762000" cy="259045"/>
    <xdr:sp macro="" textlink="">
      <xdr:nvSpPr>
        <xdr:cNvPr id="342" name="テキスト ボックス 341"/>
        <xdr:cNvSpPr txBox="1"/>
      </xdr:nvSpPr>
      <xdr:spPr>
        <a:xfrm>
          <a:off x="14909800" y="1020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135306</xdr:rowOff>
    </xdr:from>
    <xdr:to>
      <xdr:col>21</xdr:col>
      <xdr:colOff>50800</xdr:colOff>
      <xdr:row>61</xdr:row>
      <xdr:rowOff>65456</xdr:rowOff>
    </xdr:to>
    <xdr:sp macro="" textlink="">
      <xdr:nvSpPr>
        <xdr:cNvPr id="343" name="円/楕円 342"/>
        <xdr:cNvSpPr/>
      </xdr:nvSpPr>
      <xdr:spPr>
        <a:xfrm>
          <a:off x="14351000" y="1042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75633</xdr:rowOff>
    </xdr:from>
    <xdr:ext cx="762000" cy="259045"/>
    <xdr:sp macro="" textlink="">
      <xdr:nvSpPr>
        <xdr:cNvPr id="344" name="テキスト ボックス 343"/>
        <xdr:cNvSpPr txBox="1"/>
      </xdr:nvSpPr>
      <xdr:spPr>
        <a:xfrm>
          <a:off x="14020800" y="1019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128067</xdr:rowOff>
    </xdr:from>
    <xdr:to>
      <xdr:col>19</xdr:col>
      <xdr:colOff>533400</xdr:colOff>
      <xdr:row>61</xdr:row>
      <xdr:rowOff>58217</xdr:rowOff>
    </xdr:to>
    <xdr:sp macro="" textlink="">
      <xdr:nvSpPr>
        <xdr:cNvPr id="345" name="円/楕円 344"/>
        <xdr:cNvSpPr/>
      </xdr:nvSpPr>
      <xdr:spPr>
        <a:xfrm>
          <a:off x="13462000" y="1041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68394</xdr:rowOff>
    </xdr:from>
    <xdr:ext cx="762000" cy="259045"/>
    <xdr:sp macro="" textlink="">
      <xdr:nvSpPr>
        <xdr:cNvPr id="346" name="テキスト ボックス 345"/>
        <xdr:cNvSpPr txBox="1"/>
      </xdr:nvSpPr>
      <xdr:spPr>
        <a:xfrm>
          <a:off x="13131800" y="1018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8" name="テキスト ボックス 347"/>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9" name="テキスト ボックス 348"/>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実質公債費比率は、</a:t>
          </a:r>
          <a:r>
            <a:rPr kumimoji="1" lang="en-US" altLang="ja-JP" sz="1300">
              <a:latin typeface="ＭＳ Ｐゴシック"/>
            </a:rPr>
            <a:t>7.8</a:t>
          </a:r>
          <a:r>
            <a:rPr kumimoji="1" lang="ja-JP" altLang="en-US" sz="1300">
              <a:latin typeface="ＭＳ Ｐゴシック"/>
            </a:rPr>
            <a:t>％で昨年度と比較すると</a:t>
          </a:r>
          <a:r>
            <a:rPr kumimoji="1" lang="en-US" altLang="ja-JP" sz="1300">
              <a:latin typeface="ＭＳ Ｐゴシック"/>
            </a:rPr>
            <a:t>2.4</a:t>
          </a:r>
          <a:r>
            <a:rPr kumimoji="1" lang="ja-JP" altLang="en-US" sz="1300">
              <a:latin typeface="ＭＳ Ｐゴシック"/>
            </a:rPr>
            <a:t>ポイントの減となり、類維持団体と比較しても</a:t>
          </a:r>
          <a:r>
            <a:rPr kumimoji="1" lang="en-US" altLang="ja-JP" sz="1300">
              <a:latin typeface="ＭＳ Ｐゴシック"/>
            </a:rPr>
            <a:t>1.4</a:t>
          </a:r>
          <a:r>
            <a:rPr kumimoji="1" lang="ja-JP" altLang="en-US" sz="1300">
              <a:latin typeface="ＭＳ Ｐゴシック"/>
            </a:rPr>
            <a:t>ポイント下回っている。要因は、平成</a:t>
          </a:r>
          <a:r>
            <a:rPr kumimoji="1" lang="en-US" altLang="ja-JP" sz="1300">
              <a:latin typeface="ＭＳ Ｐゴシック"/>
            </a:rPr>
            <a:t>10</a:t>
          </a:r>
          <a:r>
            <a:rPr kumimoji="1" lang="ja-JP" altLang="en-US" sz="1300">
              <a:latin typeface="ＭＳ Ｐゴシック"/>
            </a:rPr>
            <a:t>年度実施のライスセンター建設事業（事業費 </a:t>
          </a:r>
          <a:r>
            <a:rPr kumimoji="1" lang="en-US" altLang="ja-JP" sz="1300">
              <a:latin typeface="ＭＳ Ｐゴシック"/>
            </a:rPr>
            <a:t>383,801</a:t>
          </a:r>
          <a:r>
            <a:rPr kumimoji="1" lang="ja-JP" altLang="en-US" sz="1300">
              <a:latin typeface="ＭＳ Ｐゴシック"/>
            </a:rPr>
            <a:t>千円）や、平成</a:t>
          </a:r>
          <a:r>
            <a:rPr kumimoji="1" lang="en-US" altLang="ja-JP" sz="1300">
              <a:latin typeface="ＭＳ Ｐゴシック"/>
            </a:rPr>
            <a:t>15</a:t>
          </a:r>
          <a:r>
            <a:rPr kumimoji="1" lang="ja-JP" altLang="en-US" sz="1300">
              <a:latin typeface="ＭＳ Ｐゴシック"/>
            </a:rPr>
            <a:t>年度～平成</a:t>
          </a:r>
          <a:r>
            <a:rPr kumimoji="1" lang="en-US" altLang="ja-JP" sz="1300">
              <a:latin typeface="ＭＳ Ｐゴシック"/>
            </a:rPr>
            <a:t>18</a:t>
          </a:r>
          <a:r>
            <a:rPr kumimoji="1" lang="ja-JP" altLang="en-US" sz="1300">
              <a:latin typeface="ＭＳ Ｐゴシック"/>
            </a:rPr>
            <a:t>年度実施の蓬田小学校建設事業（事業費 </a:t>
          </a:r>
          <a:r>
            <a:rPr kumimoji="1" lang="en-US" altLang="ja-JP" sz="1300">
              <a:latin typeface="ＭＳ Ｐゴシック"/>
            </a:rPr>
            <a:t>856,120</a:t>
          </a:r>
          <a:r>
            <a:rPr kumimoji="1" lang="ja-JP" altLang="en-US" sz="1300">
              <a:latin typeface="ＭＳ Ｐゴシック"/>
            </a:rPr>
            <a:t>千円）及び簡易水道事業等の大型建設事業の元利償還金である。平成</a:t>
          </a:r>
          <a:r>
            <a:rPr kumimoji="1" lang="en-US" altLang="ja-JP" sz="1300">
              <a:latin typeface="ＭＳ Ｐゴシック"/>
            </a:rPr>
            <a:t>22</a:t>
          </a:r>
          <a:r>
            <a:rPr kumimoji="1" lang="ja-JP" altLang="en-US" sz="1300">
              <a:latin typeface="ＭＳ Ｐゴシック"/>
            </a:rPr>
            <a:t>年度以降は償還額が減少に転じているため、実質公債費比率も減少していき、類似団体の数値を下回った。今後も新規発行債を抑制し、比率の引き下げに努める。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139446</xdr:rowOff>
    </xdr:from>
    <xdr:to>
      <xdr:col>24</xdr:col>
      <xdr:colOff>558800</xdr:colOff>
      <xdr:row>44</xdr:row>
      <xdr:rowOff>73406</xdr:rowOff>
    </xdr:to>
    <xdr:cxnSp macro="">
      <xdr:nvCxnSpPr>
        <xdr:cNvPr id="372" name="直線コネクタ 371"/>
        <xdr:cNvCxnSpPr/>
      </xdr:nvCxnSpPr>
      <xdr:spPr>
        <a:xfrm flipV="1">
          <a:off x="17018000" y="648309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3"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4" name="直線コネクタ 373"/>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54373</xdr:rowOff>
    </xdr:from>
    <xdr:ext cx="762000" cy="259045"/>
    <xdr:sp macro="" textlink="">
      <xdr:nvSpPr>
        <xdr:cNvPr id="375" name="公債費負担の状況最大値テキスト"/>
        <xdr:cNvSpPr txBox="1"/>
      </xdr:nvSpPr>
      <xdr:spPr>
        <a:xfrm>
          <a:off x="17106900" y="622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24</xdr:col>
      <xdr:colOff>469900</xdr:colOff>
      <xdr:row>37</xdr:row>
      <xdr:rowOff>139446</xdr:rowOff>
    </xdr:from>
    <xdr:to>
      <xdr:col>24</xdr:col>
      <xdr:colOff>647700</xdr:colOff>
      <xdr:row>37</xdr:row>
      <xdr:rowOff>139446</xdr:rowOff>
    </xdr:to>
    <xdr:cxnSp macro="">
      <xdr:nvCxnSpPr>
        <xdr:cNvPr id="376" name="直線コネクタ 375"/>
        <xdr:cNvCxnSpPr/>
      </xdr:nvCxnSpPr>
      <xdr:spPr>
        <a:xfrm>
          <a:off x="16929100" y="648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90678</xdr:rowOff>
    </xdr:from>
    <xdr:to>
      <xdr:col>24</xdr:col>
      <xdr:colOff>558800</xdr:colOff>
      <xdr:row>42</xdr:row>
      <xdr:rowOff>35052</xdr:rowOff>
    </xdr:to>
    <xdr:cxnSp macro="">
      <xdr:nvCxnSpPr>
        <xdr:cNvPr id="377" name="直線コネクタ 376"/>
        <xdr:cNvCxnSpPr/>
      </xdr:nvCxnSpPr>
      <xdr:spPr>
        <a:xfrm flipV="1">
          <a:off x="16179800" y="7120128"/>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79519</xdr:rowOff>
    </xdr:from>
    <xdr:ext cx="762000" cy="259045"/>
    <xdr:sp macro="" textlink="">
      <xdr:nvSpPr>
        <xdr:cNvPr id="378" name="公債費負担の状況平均値テキスト"/>
        <xdr:cNvSpPr txBox="1"/>
      </xdr:nvSpPr>
      <xdr:spPr>
        <a:xfrm>
          <a:off x="17106900" y="7108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107442</xdr:rowOff>
    </xdr:from>
    <xdr:to>
      <xdr:col>24</xdr:col>
      <xdr:colOff>609600</xdr:colOff>
      <xdr:row>42</xdr:row>
      <xdr:rowOff>37592</xdr:rowOff>
    </xdr:to>
    <xdr:sp macro="" textlink="">
      <xdr:nvSpPr>
        <xdr:cNvPr id="379" name="フローチャート : 判断 378"/>
        <xdr:cNvSpPr/>
      </xdr:nvSpPr>
      <xdr:spPr>
        <a:xfrm>
          <a:off x="169672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35052</xdr:rowOff>
    </xdr:from>
    <xdr:to>
      <xdr:col>23</xdr:col>
      <xdr:colOff>406400</xdr:colOff>
      <xdr:row>42</xdr:row>
      <xdr:rowOff>170180</xdr:rowOff>
    </xdr:to>
    <xdr:cxnSp macro="">
      <xdr:nvCxnSpPr>
        <xdr:cNvPr id="380" name="直線コネクタ 379"/>
        <xdr:cNvCxnSpPr/>
      </xdr:nvCxnSpPr>
      <xdr:spPr>
        <a:xfrm flipV="1">
          <a:off x="15290800" y="7235952"/>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150876</xdr:rowOff>
    </xdr:from>
    <xdr:to>
      <xdr:col>23</xdr:col>
      <xdr:colOff>457200</xdr:colOff>
      <xdr:row>42</xdr:row>
      <xdr:rowOff>81026</xdr:rowOff>
    </xdr:to>
    <xdr:sp macro="" textlink="">
      <xdr:nvSpPr>
        <xdr:cNvPr id="381" name="フローチャート : 判断 380"/>
        <xdr:cNvSpPr/>
      </xdr:nvSpPr>
      <xdr:spPr>
        <a:xfrm>
          <a:off x="16129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91203</xdr:rowOff>
    </xdr:from>
    <xdr:ext cx="736600" cy="259045"/>
    <xdr:sp macro="" textlink="">
      <xdr:nvSpPr>
        <xdr:cNvPr id="382" name="テキスト ボックス 381"/>
        <xdr:cNvSpPr txBox="1"/>
      </xdr:nvSpPr>
      <xdr:spPr>
        <a:xfrm>
          <a:off x="15798800" y="6949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170180</xdr:rowOff>
    </xdr:from>
    <xdr:to>
      <xdr:col>22</xdr:col>
      <xdr:colOff>203200</xdr:colOff>
      <xdr:row>43</xdr:row>
      <xdr:rowOff>129032</xdr:rowOff>
    </xdr:to>
    <xdr:cxnSp macro="">
      <xdr:nvCxnSpPr>
        <xdr:cNvPr id="383" name="直線コネクタ 382"/>
        <xdr:cNvCxnSpPr/>
      </xdr:nvCxnSpPr>
      <xdr:spPr>
        <a:xfrm flipV="1">
          <a:off x="14401800" y="7371080"/>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42164</xdr:rowOff>
    </xdr:from>
    <xdr:to>
      <xdr:col>22</xdr:col>
      <xdr:colOff>254000</xdr:colOff>
      <xdr:row>42</xdr:row>
      <xdr:rowOff>143764</xdr:rowOff>
    </xdr:to>
    <xdr:sp macro="" textlink="">
      <xdr:nvSpPr>
        <xdr:cNvPr id="384" name="フローチャート : 判断 383"/>
        <xdr:cNvSpPr/>
      </xdr:nvSpPr>
      <xdr:spPr>
        <a:xfrm>
          <a:off x="15240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153941</xdr:rowOff>
    </xdr:from>
    <xdr:ext cx="762000" cy="259045"/>
    <xdr:sp macro="" textlink="">
      <xdr:nvSpPr>
        <xdr:cNvPr id="385" name="テキスト ボックス 384"/>
        <xdr:cNvSpPr txBox="1"/>
      </xdr:nvSpPr>
      <xdr:spPr>
        <a:xfrm>
          <a:off x="14909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129032</xdr:rowOff>
    </xdr:from>
    <xdr:to>
      <xdr:col>21</xdr:col>
      <xdr:colOff>0</xdr:colOff>
      <xdr:row>44</xdr:row>
      <xdr:rowOff>83058</xdr:rowOff>
    </xdr:to>
    <xdr:cxnSp macro="">
      <xdr:nvCxnSpPr>
        <xdr:cNvPr id="386" name="直線コネクタ 385"/>
        <xdr:cNvCxnSpPr/>
      </xdr:nvCxnSpPr>
      <xdr:spPr>
        <a:xfrm flipV="1">
          <a:off x="13512800" y="750138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104902</xdr:rowOff>
    </xdr:from>
    <xdr:to>
      <xdr:col>21</xdr:col>
      <xdr:colOff>50800</xdr:colOff>
      <xdr:row>43</xdr:row>
      <xdr:rowOff>35052</xdr:rowOff>
    </xdr:to>
    <xdr:sp macro="" textlink="">
      <xdr:nvSpPr>
        <xdr:cNvPr id="387" name="フローチャート : 判断 386"/>
        <xdr:cNvSpPr/>
      </xdr:nvSpPr>
      <xdr:spPr>
        <a:xfrm>
          <a:off x="14351000" y="730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45229</xdr:rowOff>
    </xdr:from>
    <xdr:ext cx="762000" cy="259045"/>
    <xdr:sp macro="" textlink="">
      <xdr:nvSpPr>
        <xdr:cNvPr id="388" name="テキスト ボックス 387"/>
        <xdr:cNvSpPr txBox="1"/>
      </xdr:nvSpPr>
      <xdr:spPr>
        <a:xfrm>
          <a:off x="14020800" y="707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20320</xdr:rowOff>
    </xdr:from>
    <xdr:to>
      <xdr:col>19</xdr:col>
      <xdr:colOff>533400</xdr:colOff>
      <xdr:row>43</xdr:row>
      <xdr:rowOff>121920</xdr:rowOff>
    </xdr:to>
    <xdr:sp macro="" textlink="">
      <xdr:nvSpPr>
        <xdr:cNvPr id="389" name="フローチャート : 判断 388"/>
        <xdr:cNvSpPr/>
      </xdr:nvSpPr>
      <xdr:spPr>
        <a:xfrm>
          <a:off x="13462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132097</xdr:rowOff>
    </xdr:from>
    <xdr:ext cx="762000" cy="259045"/>
    <xdr:sp macro="" textlink="">
      <xdr:nvSpPr>
        <xdr:cNvPr id="390" name="テキスト ボックス 389"/>
        <xdr:cNvSpPr txBox="1"/>
      </xdr:nvSpPr>
      <xdr:spPr>
        <a:xfrm>
          <a:off x="13131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39878</xdr:rowOff>
    </xdr:from>
    <xdr:to>
      <xdr:col>24</xdr:col>
      <xdr:colOff>609600</xdr:colOff>
      <xdr:row>41</xdr:row>
      <xdr:rowOff>141478</xdr:rowOff>
    </xdr:to>
    <xdr:sp macro="" textlink="">
      <xdr:nvSpPr>
        <xdr:cNvPr id="396" name="円/楕円 395"/>
        <xdr:cNvSpPr/>
      </xdr:nvSpPr>
      <xdr:spPr>
        <a:xfrm>
          <a:off x="169672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56405</xdr:rowOff>
    </xdr:from>
    <xdr:ext cx="762000" cy="259045"/>
    <xdr:sp macro="" textlink="">
      <xdr:nvSpPr>
        <xdr:cNvPr id="397" name="公債費負担の状況該当値テキスト"/>
        <xdr:cNvSpPr txBox="1"/>
      </xdr:nvSpPr>
      <xdr:spPr>
        <a:xfrm>
          <a:off x="171069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155702</xdr:rowOff>
    </xdr:from>
    <xdr:to>
      <xdr:col>23</xdr:col>
      <xdr:colOff>457200</xdr:colOff>
      <xdr:row>42</xdr:row>
      <xdr:rowOff>85852</xdr:rowOff>
    </xdr:to>
    <xdr:sp macro="" textlink="">
      <xdr:nvSpPr>
        <xdr:cNvPr id="398" name="円/楕円 397"/>
        <xdr:cNvSpPr/>
      </xdr:nvSpPr>
      <xdr:spPr>
        <a:xfrm>
          <a:off x="16129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70629</xdr:rowOff>
    </xdr:from>
    <xdr:ext cx="736600" cy="259045"/>
    <xdr:sp macro="" textlink="">
      <xdr:nvSpPr>
        <xdr:cNvPr id="399" name="テキスト ボックス 398"/>
        <xdr:cNvSpPr txBox="1"/>
      </xdr:nvSpPr>
      <xdr:spPr>
        <a:xfrm>
          <a:off x="15798800" y="727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119380</xdr:rowOff>
    </xdr:from>
    <xdr:to>
      <xdr:col>22</xdr:col>
      <xdr:colOff>254000</xdr:colOff>
      <xdr:row>43</xdr:row>
      <xdr:rowOff>49530</xdr:rowOff>
    </xdr:to>
    <xdr:sp macro="" textlink="">
      <xdr:nvSpPr>
        <xdr:cNvPr id="400" name="円/楕円 399"/>
        <xdr:cNvSpPr/>
      </xdr:nvSpPr>
      <xdr:spPr>
        <a:xfrm>
          <a:off x="15240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34307</xdr:rowOff>
    </xdr:from>
    <xdr:ext cx="762000" cy="259045"/>
    <xdr:sp macro="" textlink="">
      <xdr:nvSpPr>
        <xdr:cNvPr id="401" name="テキスト ボックス 400"/>
        <xdr:cNvSpPr txBox="1"/>
      </xdr:nvSpPr>
      <xdr:spPr>
        <a:xfrm>
          <a:off x="14909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78232</xdr:rowOff>
    </xdr:from>
    <xdr:to>
      <xdr:col>21</xdr:col>
      <xdr:colOff>50800</xdr:colOff>
      <xdr:row>44</xdr:row>
      <xdr:rowOff>8382</xdr:rowOff>
    </xdr:to>
    <xdr:sp macro="" textlink="">
      <xdr:nvSpPr>
        <xdr:cNvPr id="402" name="円/楕円 401"/>
        <xdr:cNvSpPr/>
      </xdr:nvSpPr>
      <xdr:spPr>
        <a:xfrm>
          <a:off x="14351000" y="745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164609</xdr:rowOff>
    </xdr:from>
    <xdr:ext cx="762000" cy="259045"/>
    <xdr:sp macro="" textlink="">
      <xdr:nvSpPr>
        <xdr:cNvPr id="403" name="テキスト ボックス 402"/>
        <xdr:cNvSpPr txBox="1"/>
      </xdr:nvSpPr>
      <xdr:spPr>
        <a:xfrm>
          <a:off x="14020800" y="753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32258</xdr:rowOff>
    </xdr:from>
    <xdr:to>
      <xdr:col>19</xdr:col>
      <xdr:colOff>533400</xdr:colOff>
      <xdr:row>44</xdr:row>
      <xdr:rowOff>133858</xdr:rowOff>
    </xdr:to>
    <xdr:sp macro="" textlink="">
      <xdr:nvSpPr>
        <xdr:cNvPr id="404" name="円/楕円 403"/>
        <xdr:cNvSpPr/>
      </xdr:nvSpPr>
      <xdr:spPr>
        <a:xfrm>
          <a:off x="13462000" y="757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118635</xdr:rowOff>
    </xdr:from>
    <xdr:ext cx="762000" cy="259045"/>
    <xdr:sp macro="" textlink="">
      <xdr:nvSpPr>
        <xdr:cNvPr id="405" name="テキスト ボックス 404"/>
        <xdr:cNvSpPr txBox="1"/>
      </xdr:nvSpPr>
      <xdr:spPr>
        <a:xfrm>
          <a:off x="13131800" y="7662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7" name="テキスト ボックス 40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8" name="テキスト ボックス 40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baseline="0">
              <a:latin typeface="ＭＳ Ｐゴシック"/>
            </a:rPr>
            <a:t> </a:t>
          </a:r>
          <a:r>
            <a:rPr kumimoji="1" lang="ja-JP" altLang="en-US" sz="1300">
              <a:latin typeface="ＭＳ Ｐゴシック"/>
            </a:rPr>
            <a:t>早期健全化基準の</a:t>
          </a:r>
          <a:r>
            <a:rPr kumimoji="1" lang="en-US" altLang="ja-JP" sz="1300">
              <a:latin typeface="ＭＳ Ｐゴシック"/>
            </a:rPr>
            <a:t>350.0</a:t>
          </a:r>
          <a:r>
            <a:rPr kumimoji="1" lang="ja-JP" altLang="en-US" sz="1300">
              <a:latin typeface="ＭＳ Ｐゴシック"/>
            </a:rPr>
            <a:t>％を大きく下回っている。将来負担額の中で大きい負担は簡易水道事業債残高のうち一般会計で負担すべき分であるが、簡易水道事業では大規模な事業は予定されていないため、新たな起債の発行予定もなく、今後順調に減少していく見込みである。また、償還金に充当可能な基金残高も昨年度と比較し</a:t>
          </a:r>
          <a:r>
            <a:rPr kumimoji="1" lang="en-US" altLang="ja-JP" sz="1300">
              <a:latin typeface="ＭＳ Ｐゴシック"/>
            </a:rPr>
            <a:t>246,455</a:t>
          </a:r>
          <a:r>
            <a:rPr kumimoji="1" lang="ja-JP" altLang="en-US" sz="1300">
              <a:latin typeface="ＭＳ Ｐゴシック"/>
            </a:rPr>
            <a:t>千円の増となったことも比率改善の要因である。普通会計においてもできる限り起債の新規発行を抑え、健全な財政運営に努める。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143157</xdr:rowOff>
    </xdr:from>
    <xdr:to>
      <xdr:col>24</xdr:col>
      <xdr:colOff>558800</xdr:colOff>
      <xdr:row>22</xdr:row>
      <xdr:rowOff>42545</xdr:rowOff>
    </xdr:to>
    <xdr:cxnSp macro="">
      <xdr:nvCxnSpPr>
        <xdr:cNvPr id="434" name="直線コネクタ 433"/>
        <xdr:cNvCxnSpPr/>
      </xdr:nvCxnSpPr>
      <xdr:spPr>
        <a:xfrm flipV="1">
          <a:off x="17018000" y="2372007"/>
          <a:ext cx="0" cy="14424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14622</xdr:rowOff>
    </xdr:from>
    <xdr:ext cx="762000" cy="259045"/>
    <xdr:sp macro="" textlink="">
      <xdr:nvSpPr>
        <xdr:cNvPr id="435" name="将来負担の状況最小値テキスト"/>
        <xdr:cNvSpPr txBox="1"/>
      </xdr:nvSpPr>
      <xdr:spPr>
        <a:xfrm>
          <a:off x="17106900" y="37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a:t>
          </a:r>
          <a:endParaRPr kumimoji="1" lang="ja-JP" altLang="en-US" sz="1000" b="1">
            <a:latin typeface="ＭＳ Ｐゴシック"/>
          </a:endParaRPr>
        </a:p>
      </xdr:txBody>
    </xdr:sp>
    <xdr:clientData/>
  </xdr:oneCellAnchor>
  <xdr:twoCellAnchor>
    <xdr:from>
      <xdr:col>24</xdr:col>
      <xdr:colOff>469900</xdr:colOff>
      <xdr:row>22</xdr:row>
      <xdr:rowOff>42545</xdr:rowOff>
    </xdr:from>
    <xdr:to>
      <xdr:col>24</xdr:col>
      <xdr:colOff>647700</xdr:colOff>
      <xdr:row>22</xdr:row>
      <xdr:rowOff>42545</xdr:rowOff>
    </xdr:to>
    <xdr:cxnSp macro="">
      <xdr:nvCxnSpPr>
        <xdr:cNvPr id="436" name="直線コネクタ 435"/>
        <xdr:cNvCxnSpPr/>
      </xdr:nvCxnSpPr>
      <xdr:spPr>
        <a:xfrm>
          <a:off x="16929100" y="381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50393</xdr:rowOff>
    </xdr:from>
    <xdr:ext cx="762000" cy="259045"/>
    <xdr:sp macro="" textlink="">
      <xdr:nvSpPr>
        <xdr:cNvPr id="437" name="将来負担の状況最大値テキスト"/>
        <xdr:cNvSpPr txBox="1"/>
      </xdr:nvSpPr>
      <xdr:spPr>
        <a:xfrm>
          <a:off x="17106900" y="227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24</xdr:col>
      <xdr:colOff>469900</xdr:colOff>
      <xdr:row>13</xdr:row>
      <xdr:rowOff>143157</xdr:rowOff>
    </xdr:from>
    <xdr:to>
      <xdr:col>24</xdr:col>
      <xdr:colOff>647700</xdr:colOff>
      <xdr:row>13</xdr:row>
      <xdr:rowOff>143157</xdr:rowOff>
    </xdr:to>
    <xdr:cxnSp macro="">
      <xdr:nvCxnSpPr>
        <xdr:cNvPr id="438" name="直線コネクタ 437"/>
        <xdr:cNvCxnSpPr/>
      </xdr:nvCxnSpPr>
      <xdr:spPr>
        <a:xfrm>
          <a:off x="16929100" y="237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14</xdr:row>
      <xdr:rowOff>11924</xdr:rowOff>
    </xdr:from>
    <xdr:to>
      <xdr:col>23</xdr:col>
      <xdr:colOff>406400</xdr:colOff>
      <xdr:row>16</xdr:row>
      <xdr:rowOff>22931</xdr:rowOff>
    </xdr:to>
    <xdr:cxnSp macro="">
      <xdr:nvCxnSpPr>
        <xdr:cNvPr id="439" name="直線コネクタ 438"/>
        <xdr:cNvCxnSpPr/>
      </xdr:nvCxnSpPr>
      <xdr:spPr>
        <a:xfrm flipV="1">
          <a:off x="15290800" y="2412224"/>
          <a:ext cx="889000" cy="35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107544</xdr:rowOff>
    </xdr:from>
    <xdr:ext cx="762000" cy="259045"/>
    <xdr:sp macro="" textlink="">
      <xdr:nvSpPr>
        <xdr:cNvPr id="440" name="将来負担の状況平均値テキスト"/>
        <xdr:cNvSpPr txBox="1"/>
      </xdr:nvSpPr>
      <xdr:spPr>
        <a:xfrm>
          <a:off x="17106900" y="2164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1" name="フローチャート : 判断 440"/>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16</xdr:row>
      <xdr:rowOff>22931</xdr:rowOff>
    </xdr:from>
    <xdr:to>
      <xdr:col>22</xdr:col>
      <xdr:colOff>203200</xdr:colOff>
      <xdr:row>17</xdr:row>
      <xdr:rowOff>141041</xdr:rowOff>
    </xdr:to>
    <xdr:cxnSp macro="">
      <xdr:nvCxnSpPr>
        <xdr:cNvPr id="442" name="直線コネクタ 441"/>
        <xdr:cNvCxnSpPr/>
      </xdr:nvCxnSpPr>
      <xdr:spPr>
        <a:xfrm flipV="1">
          <a:off x="14401800" y="2766131"/>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3" name="フローチャート :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141041</xdr:rowOff>
    </xdr:from>
    <xdr:to>
      <xdr:col>21</xdr:col>
      <xdr:colOff>0</xdr:colOff>
      <xdr:row>19</xdr:row>
      <xdr:rowOff>131939</xdr:rowOff>
    </xdr:to>
    <xdr:cxnSp macro="">
      <xdr:nvCxnSpPr>
        <xdr:cNvPr id="445" name="直線コネクタ 444"/>
        <xdr:cNvCxnSpPr/>
      </xdr:nvCxnSpPr>
      <xdr:spPr>
        <a:xfrm flipV="1">
          <a:off x="13512800" y="3055691"/>
          <a:ext cx="889000" cy="33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6" name="フローチャート : 判断 445"/>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7" name="テキスト ボックス 446"/>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8" name="フローチャート : 判断 447"/>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9" name="テキスト ボックス 448"/>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69709</xdr:rowOff>
    </xdr:from>
    <xdr:to>
      <xdr:col>19</xdr:col>
      <xdr:colOff>533400</xdr:colOff>
      <xdr:row>14</xdr:row>
      <xdr:rowOff>171309</xdr:rowOff>
    </xdr:to>
    <xdr:sp macro="" textlink="">
      <xdr:nvSpPr>
        <xdr:cNvPr id="450" name="フローチャート : 判断 449"/>
        <xdr:cNvSpPr/>
      </xdr:nvSpPr>
      <xdr:spPr>
        <a:xfrm>
          <a:off x="13462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10036</xdr:rowOff>
    </xdr:from>
    <xdr:ext cx="762000" cy="259045"/>
    <xdr:sp macro="" textlink="">
      <xdr:nvSpPr>
        <xdr:cNvPr id="451" name="テキスト ボックス 450"/>
        <xdr:cNvSpPr txBox="1"/>
      </xdr:nvSpPr>
      <xdr:spPr>
        <a:xfrm>
          <a:off x="13131800" y="223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355600</xdr:colOff>
      <xdr:row>13</xdr:row>
      <xdr:rowOff>132574</xdr:rowOff>
    </xdr:from>
    <xdr:to>
      <xdr:col>23</xdr:col>
      <xdr:colOff>457200</xdr:colOff>
      <xdr:row>14</xdr:row>
      <xdr:rowOff>62724</xdr:rowOff>
    </xdr:to>
    <xdr:sp macro="" textlink="">
      <xdr:nvSpPr>
        <xdr:cNvPr id="457" name="円/楕円 456"/>
        <xdr:cNvSpPr/>
      </xdr:nvSpPr>
      <xdr:spPr>
        <a:xfrm>
          <a:off x="16129000" y="236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47501</xdr:rowOff>
    </xdr:from>
    <xdr:ext cx="736600" cy="259045"/>
    <xdr:sp macro="" textlink="">
      <xdr:nvSpPr>
        <xdr:cNvPr id="458" name="テキスト ボックス 457"/>
        <xdr:cNvSpPr txBox="1"/>
      </xdr:nvSpPr>
      <xdr:spPr>
        <a:xfrm>
          <a:off x="15798800" y="2447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143581</xdr:rowOff>
    </xdr:from>
    <xdr:to>
      <xdr:col>22</xdr:col>
      <xdr:colOff>254000</xdr:colOff>
      <xdr:row>16</xdr:row>
      <xdr:rowOff>73731</xdr:rowOff>
    </xdr:to>
    <xdr:sp macro="" textlink="">
      <xdr:nvSpPr>
        <xdr:cNvPr id="459" name="円/楕円 458"/>
        <xdr:cNvSpPr/>
      </xdr:nvSpPr>
      <xdr:spPr>
        <a:xfrm>
          <a:off x="15240000" y="271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58508</xdr:rowOff>
    </xdr:from>
    <xdr:ext cx="762000" cy="259045"/>
    <xdr:sp macro="" textlink="">
      <xdr:nvSpPr>
        <xdr:cNvPr id="460" name="テキスト ボックス 459"/>
        <xdr:cNvSpPr txBox="1"/>
      </xdr:nvSpPr>
      <xdr:spPr>
        <a:xfrm>
          <a:off x="14909800" y="2801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90241</xdr:rowOff>
    </xdr:from>
    <xdr:to>
      <xdr:col>21</xdr:col>
      <xdr:colOff>50800</xdr:colOff>
      <xdr:row>18</xdr:row>
      <xdr:rowOff>20391</xdr:rowOff>
    </xdr:to>
    <xdr:sp macro="" textlink="">
      <xdr:nvSpPr>
        <xdr:cNvPr id="461" name="円/楕円 460"/>
        <xdr:cNvSpPr/>
      </xdr:nvSpPr>
      <xdr:spPr>
        <a:xfrm>
          <a:off x="14351000" y="300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5168</xdr:rowOff>
    </xdr:from>
    <xdr:ext cx="762000" cy="259045"/>
    <xdr:sp macro="" textlink="">
      <xdr:nvSpPr>
        <xdr:cNvPr id="462" name="テキスト ボックス 461"/>
        <xdr:cNvSpPr txBox="1"/>
      </xdr:nvSpPr>
      <xdr:spPr>
        <a:xfrm>
          <a:off x="14020800" y="3091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51.1</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81139</xdr:rowOff>
    </xdr:from>
    <xdr:to>
      <xdr:col>19</xdr:col>
      <xdr:colOff>533400</xdr:colOff>
      <xdr:row>20</xdr:row>
      <xdr:rowOff>11289</xdr:rowOff>
    </xdr:to>
    <xdr:sp macro="" textlink="">
      <xdr:nvSpPr>
        <xdr:cNvPr id="463" name="円/楕円 462"/>
        <xdr:cNvSpPr/>
      </xdr:nvSpPr>
      <xdr:spPr>
        <a:xfrm>
          <a:off x="13462000" y="333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167516</xdr:rowOff>
    </xdr:from>
    <xdr:ext cx="762000" cy="259045"/>
    <xdr:sp macro="" textlink="">
      <xdr:nvSpPr>
        <xdr:cNvPr id="464" name="テキスト ボックス 463"/>
        <xdr:cNvSpPr txBox="1"/>
      </xdr:nvSpPr>
      <xdr:spPr>
        <a:xfrm>
          <a:off x="13131800" y="342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青森県蓬田村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3,122
3,121
80.63
2,498,896
2,455,825
24,053
1,661,326
1,801,543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普通交付税の減に伴い実額では減少しているものの、経常収支比率では昨年度比で</a:t>
          </a:r>
          <a:r>
            <a:rPr kumimoji="1" lang="en-US" altLang="ja-JP" sz="1300">
              <a:latin typeface="ＭＳ Ｐゴシック"/>
            </a:rPr>
            <a:t>0.2</a:t>
          </a:r>
          <a:r>
            <a:rPr kumimoji="1" lang="ja-JP" altLang="en-US" sz="1300">
              <a:latin typeface="ＭＳ Ｐゴシック"/>
            </a:rPr>
            <a:t>ポイントの増となっている。退職者不補充や職員給・特別職給の削減及び議員報酬・定数の削減等を実施してきてはいるが職員の平均年齢が高いため類似団体平均と比較すると</a:t>
          </a:r>
          <a:r>
            <a:rPr kumimoji="1" lang="en-US" altLang="ja-JP" sz="1300">
              <a:latin typeface="ＭＳ Ｐゴシック"/>
            </a:rPr>
            <a:t>5.0</a:t>
          </a:r>
          <a:r>
            <a:rPr kumimoji="1" lang="ja-JP" altLang="en-US" sz="1300">
              <a:latin typeface="ＭＳ Ｐゴシック"/>
            </a:rPr>
            <a:t>ポイントと大きく上回っている。</a:t>
          </a:r>
        </a:p>
        <a:p>
          <a:r>
            <a:rPr kumimoji="1" lang="ja-JP" altLang="en-US" sz="1300">
              <a:latin typeface="ＭＳ Ｐゴシック"/>
            </a:rPr>
            <a:t>今後も定員の適正化に努める。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130810</xdr:rowOff>
    </xdr:from>
    <xdr:to>
      <xdr:col>7</xdr:col>
      <xdr:colOff>15875</xdr:colOff>
      <xdr:row>41</xdr:row>
      <xdr:rowOff>58420</xdr:rowOff>
    </xdr:to>
    <xdr:cxnSp macro="">
      <xdr:nvCxnSpPr>
        <xdr:cNvPr id="60" name="直線コネクタ 59"/>
        <xdr:cNvCxnSpPr/>
      </xdr:nvCxnSpPr>
      <xdr:spPr>
        <a:xfrm flipV="1">
          <a:off x="4826000" y="578866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30497</xdr:rowOff>
    </xdr:from>
    <xdr:ext cx="762000" cy="259045"/>
    <xdr:sp macro="" textlink="">
      <xdr:nvSpPr>
        <xdr:cNvPr id="61" name="人件費最小値テキスト"/>
        <xdr:cNvSpPr txBox="1"/>
      </xdr:nvSpPr>
      <xdr:spPr>
        <a:xfrm>
          <a:off x="4914900" y="705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6</xdr:col>
      <xdr:colOff>612775</xdr:colOff>
      <xdr:row>41</xdr:row>
      <xdr:rowOff>58420</xdr:rowOff>
    </xdr:from>
    <xdr:to>
      <xdr:col>7</xdr:col>
      <xdr:colOff>104775</xdr:colOff>
      <xdr:row>41</xdr:row>
      <xdr:rowOff>58420</xdr:rowOff>
    </xdr:to>
    <xdr:cxnSp macro="">
      <xdr:nvCxnSpPr>
        <xdr:cNvPr id="62" name="直線コネクタ 61"/>
        <xdr:cNvCxnSpPr/>
      </xdr:nvCxnSpPr>
      <xdr:spPr>
        <a:xfrm>
          <a:off x="4737100" y="708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45737</xdr:rowOff>
    </xdr:from>
    <xdr:ext cx="762000" cy="259045"/>
    <xdr:sp macro="" textlink="">
      <xdr:nvSpPr>
        <xdr:cNvPr id="63"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6</xdr:col>
      <xdr:colOff>612775</xdr:colOff>
      <xdr:row>33</xdr:row>
      <xdr:rowOff>130810</xdr:rowOff>
    </xdr:from>
    <xdr:to>
      <xdr:col>7</xdr:col>
      <xdr:colOff>104775</xdr:colOff>
      <xdr:row>33</xdr:row>
      <xdr:rowOff>130810</xdr:rowOff>
    </xdr:to>
    <xdr:cxnSp macro="">
      <xdr:nvCxnSpPr>
        <xdr:cNvPr id="64" name="直線コネクタ 63"/>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142240</xdr:rowOff>
    </xdr:from>
    <xdr:to>
      <xdr:col>7</xdr:col>
      <xdr:colOff>15875</xdr:colOff>
      <xdr:row>36</xdr:row>
      <xdr:rowOff>149860</xdr:rowOff>
    </xdr:to>
    <xdr:cxnSp macro="">
      <xdr:nvCxnSpPr>
        <xdr:cNvPr id="65" name="直線コネクタ 64"/>
        <xdr:cNvCxnSpPr/>
      </xdr:nvCxnSpPr>
      <xdr:spPr>
        <a:xfrm>
          <a:off x="3987800" y="63144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96537</xdr:rowOff>
    </xdr:from>
    <xdr:ext cx="762000" cy="259045"/>
    <xdr:sp macro="" textlink="">
      <xdr:nvSpPr>
        <xdr:cNvPr id="66" name="人件費平均値テキスト"/>
        <xdr:cNvSpPr txBox="1"/>
      </xdr:nvSpPr>
      <xdr:spPr>
        <a:xfrm>
          <a:off x="4914900" y="592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80010</xdr:rowOff>
    </xdr:from>
    <xdr:to>
      <xdr:col>7</xdr:col>
      <xdr:colOff>66675</xdr:colOff>
      <xdr:row>36</xdr:row>
      <xdr:rowOff>10160</xdr:rowOff>
    </xdr:to>
    <xdr:sp macro="" textlink="">
      <xdr:nvSpPr>
        <xdr:cNvPr id="67" name="フローチャート : 判断 66"/>
        <xdr:cNvSpPr/>
      </xdr:nvSpPr>
      <xdr:spPr>
        <a:xfrm>
          <a:off x="47752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142240</xdr:rowOff>
    </xdr:from>
    <xdr:to>
      <xdr:col>5</xdr:col>
      <xdr:colOff>549275</xdr:colOff>
      <xdr:row>36</xdr:row>
      <xdr:rowOff>168910</xdr:rowOff>
    </xdr:to>
    <xdr:cxnSp macro="">
      <xdr:nvCxnSpPr>
        <xdr:cNvPr id="68" name="直線コネクタ 67"/>
        <xdr:cNvCxnSpPr/>
      </xdr:nvCxnSpPr>
      <xdr:spPr>
        <a:xfrm flipV="1">
          <a:off x="3098800" y="63144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95250</xdr:rowOff>
    </xdr:from>
    <xdr:to>
      <xdr:col>5</xdr:col>
      <xdr:colOff>600075</xdr:colOff>
      <xdr:row>36</xdr:row>
      <xdr:rowOff>25400</xdr:rowOff>
    </xdr:to>
    <xdr:sp macro="" textlink="">
      <xdr:nvSpPr>
        <xdr:cNvPr id="69" name="フローチャート : 判断 68"/>
        <xdr:cNvSpPr/>
      </xdr:nvSpPr>
      <xdr:spPr>
        <a:xfrm>
          <a:off x="3937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35577</xdr:rowOff>
    </xdr:from>
    <xdr:ext cx="736600" cy="259045"/>
    <xdr:sp macro="" textlink="">
      <xdr:nvSpPr>
        <xdr:cNvPr id="70" name="テキスト ボックス 69"/>
        <xdr:cNvSpPr txBox="1"/>
      </xdr:nvSpPr>
      <xdr:spPr>
        <a:xfrm>
          <a:off x="3606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85090</xdr:rowOff>
    </xdr:from>
    <xdr:to>
      <xdr:col>4</xdr:col>
      <xdr:colOff>346075</xdr:colOff>
      <xdr:row>36</xdr:row>
      <xdr:rowOff>168910</xdr:rowOff>
    </xdr:to>
    <xdr:cxnSp macro="">
      <xdr:nvCxnSpPr>
        <xdr:cNvPr id="71" name="直線コネクタ 70"/>
        <xdr:cNvCxnSpPr/>
      </xdr:nvCxnSpPr>
      <xdr:spPr>
        <a:xfrm>
          <a:off x="2209800" y="625729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125730</xdr:rowOff>
    </xdr:from>
    <xdr:to>
      <xdr:col>4</xdr:col>
      <xdr:colOff>396875</xdr:colOff>
      <xdr:row>36</xdr:row>
      <xdr:rowOff>55880</xdr:rowOff>
    </xdr:to>
    <xdr:sp macro="" textlink="">
      <xdr:nvSpPr>
        <xdr:cNvPr id="72" name="フローチャート : 判断 71"/>
        <xdr:cNvSpPr/>
      </xdr:nvSpPr>
      <xdr:spPr>
        <a:xfrm>
          <a:off x="3048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66057</xdr:rowOff>
    </xdr:from>
    <xdr:ext cx="762000" cy="259045"/>
    <xdr:sp macro="" textlink="">
      <xdr:nvSpPr>
        <xdr:cNvPr id="73" name="テキスト ボックス 72"/>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85090</xdr:rowOff>
    </xdr:from>
    <xdr:to>
      <xdr:col>3</xdr:col>
      <xdr:colOff>142875</xdr:colOff>
      <xdr:row>37</xdr:row>
      <xdr:rowOff>5080</xdr:rowOff>
    </xdr:to>
    <xdr:cxnSp macro="">
      <xdr:nvCxnSpPr>
        <xdr:cNvPr id="74" name="直線コネクタ 73"/>
        <xdr:cNvCxnSpPr/>
      </xdr:nvCxnSpPr>
      <xdr:spPr>
        <a:xfrm flipV="1">
          <a:off x="1320800" y="625729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53340</xdr:rowOff>
    </xdr:from>
    <xdr:to>
      <xdr:col>3</xdr:col>
      <xdr:colOff>193675</xdr:colOff>
      <xdr:row>35</xdr:row>
      <xdr:rowOff>154940</xdr:rowOff>
    </xdr:to>
    <xdr:sp macro="" textlink="">
      <xdr:nvSpPr>
        <xdr:cNvPr id="75" name="フローチャート : 判断 74"/>
        <xdr:cNvSpPr/>
      </xdr:nvSpPr>
      <xdr:spPr>
        <a:xfrm>
          <a:off x="2159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165117</xdr:rowOff>
    </xdr:from>
    <xdr:ext cx="762000" cy="259045"/>
    <xdr:sp macro="" textlink="">
      <xdr:nvSpPr>
        <xdr:cNvPr id="76" name="テキスト ボックス 75"/>
        <xdr:cNvSpPr txBox="1"/>
      </xdr:nvSpPr>
      <xdr:spPr>
        <a:xfrm>
          <a:off x="1828800" y="582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102870</xdr:rowOff>
    </xdr:from>
    <xdr:to>
      <xdr:col>1</xdr:col>
      <xdr:colOff>676275</xdr:colOff>
      <xdr:row>36</xdr:row>
      <xdr:rowOff>33020</xdr:rowOff>
    </xdr:to>
    <xdr:sp macro="" textlink="">
      <xdr:nvSpPr>
        <xdr:cNvPr id="77" name="フローチャート : 判断 76"/>
        <xdr:cNvSpPr/>
      </xdr:nvSpPr>
      <xdr:spPr>
        <a:xfrm>
          <a:off x="1270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43197</xdr:rowOff>
    </xdr:from>
    <xdr:ext cx="762000" cy="259045"/>
    <xdr:sp macro="" textlink="">
      <xdr:nvSpPr>
        <xdr:cNvPr id="78" name="テキスト ボックス 77"/>
        <xdr:cNvSpPr txBox="1"/>
      </xdr:nvSpPr>
      <xdr:spPr>
        <a:xfrm>
          <a:off x="939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84" name="円/楕円 83"/>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71137</xdr:rowOff>
    </xdr:from>
    <xdr:ext cx="762000" cy="259045"/>
    <xdr:sp macro="" textlink="">
      <xdr:nvSpPr>
        <xdr:cNvPr id="85" name="人件費該当値テキスト"/>
        <xdr:cNvSpPr txBox="1"/>
      </xdr:nvSpPr>
      <xdr:spPr>
        <a:xfrm>
          <a:off x="4914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91440</xdr:rowOff>
    </xdr:from>
    <xdr:to>
      <xdr:col>5</xdr:col>
      <xdr:colOff>600075</xdr:colOff>
      <xdr:row>37</xdr:row>
      <xdr:rowOff>21590</xdr:rowOff>
    </xdr:to>
    <xdr:sp macro="" textlink="">
      <xdr:nvSpPr>
        <xdr:cNvPr id="86" name="円/楕円 85"/>
        <xdr:cNvSpPr/>
      </xdr:nvSpPr>
      <xdr:spPr>
        <a:xfrm>
          <a:off x="3937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6367</xdr:rowOff>
    </xdr:from>
    <xdr:ext cx="736600" cy="259045"/>
    <xdr:sp macro="" textlink="">
      <xdr:nvSpPr>
        <xdr:cNvPr id="87" name="テキスト ボックス 86"/>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118110</xdr:rowOff>
    </xdr:from>
    <xdr:to>
      <xdr:col>4</xdr:col>
      <xdr:colOff>396875</xdr:colOff>
      <xdr:row>37</xdr:row>
      <xdr:rowOff>48260</xdr:rowOff>
    </xdr:to>
    <xdr:sp macro="" textlink="">
      <xdr:nvSpPr>
        <xdr:cNvPr id="88" name="円/楕円 87"/>
        <xdr:cNvSpPr/>
      </xdr:nvSpPr>
      <xdr:spPr>
        <a:xfrm>
          <a:off x="3048000" y="629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33037</xdr:rowOff>
    </xdr:from>
    <xdr:ext cx="762000" cy="259045"/>
    <xdr:sp macro="" textlink="">
      <xdr:nvSpPr>
        <xdr:cNvPr id="89" name="テキスト ボックス 88"/>
        <xdr:cNvSpPr txBox="1"/>
      </xdr:nvSpPr>
      <xdr:spPr>
        <a:xfrm>
          <a:off x="2717800" y="637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34290</xdr:rowOff>
    </xdr:from>
    <xdr:to>
      <xdr:col>3</xdr:col>
      <xdr:colOff>193675</xdr:colOff>
      <xdr:row>36</xdr:row>
      <xdr:rowOff>135890</xdr:rowOff>
    </xdr:to>
    <xdr:sp macro="" textlink="">
      <xdr:nvSpPr>
        <xdr:cNvPr id="90" name="円/楕円 89"/>
        <xdr:cNvSpPr/>
      </xdr:nvSpPr>
      <xdr:spPr>
        <a:xfrm>
          <a:off x="2159000" y="62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120667</xdr:rowOff>
    </xdr:from>
    <xdr:ext cx="762000" cy="259045"/>
    <xdr:sp macro="" textlink="">
      <xdr:nvSpPr>
        <xdr:cNvPr id="91" name="テキスト ボックス 90"/>
        <xdr:cNvSpPr txBox="1"/>
      </xdr:nvSpPr>
      <xdr:spPr>
        <a:xfrm>
          <a:off x="1828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125730</xdr:rowOff>
    </xdr:from>
    <xdr:to>
      <xdr:col>1</xdr:col>
      <xdr:colOff>676275</xdr:colOff>
      <xdr:row>37</xdr:row>
      <xdr:rowOff>55880</xdr:rowOff>
    </xdr:to>
    <xdr:sp macro="" textlink="">
      <xdr:nvSpPr>
        <xdr:cNvPr id="92" name="円/楕円 91"/>
        <xdr:cNvSpPr/>
      </xdr:nvSpPr>
      <xdr:spPr>
        <a:xfrm>
          <a:off x="1270000" y="629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40657</xdr:rowOff>
    </xdr:from>
    <xdr:ext cx="762000" cy="259045"/>
    <xdr:sp macro="" textlink="">
      <xdr:nvSpPr>
        <xdr:cNvPr id="93" name="テキスト ボックス 92"/>
        <xdr:cNvSpPr txBox="1"/>
      </xdr:nvSpPr>
      <xdr:spPr>
        <a:xfrm>
          <a:off x="939800" y="638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海岸漂着物対策推進事業や廃棄物処理手数料等により、昨年比で</a:t>
          </a:r>
          <a:r>
            <a:rPr kumimoji="1" lang="en-US" altLang="ja-JP" sz="1300">
              <a:latin typeface="ＭＳ Ｐゴシック"/>
            </a:rPr>
            <a:t>1.3</a:t>
          </a:r>
          <a:r>
            <a:rPr kumimoji="1" lang="ja-JP" altLang="en-US" sz="1300">
              <a:latin typeface="ＭＳ Ｐゴシック"/>
            </a:rPr>
            <a:t>ポイントの増となっている。しかし、その他の需用費の抑制、幼稚園の廃止・保育所の民営化、指定管理者制度の導入による委託料の削減等事務事業の再編整理の実施により、類似団体平均を</a:t>
          </a:r>
          <a:r>
            <a:rPr kumimoji="1" lang="en-US" altLang="ja-JP" sz="1300">
              <a:latin typeface="ＭＳ Ｐゴシック"/>
            </a:rPr>
            <a:t>3.8</a:t>
          </a:r>
          <a:r>
            <a:rPr kumimoji="1" lang="ja-JP" altLang="en-US" sz="1300">
              <a:latin typeface="ＭＳ Ｐゴシック"/>
            </a:rPr>
            <a:t>ポイント下回っている。今後も需用費の抑制、事務事業の廃止・縮小を実施し現在の水準を維持できるよう努める。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8" name="直線コネクタ 107"/>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9" name="テキスト ボックス 108"/>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0" name="直線コネクタ 109"/>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1" name="テキスト ボックス 110"/>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2" name="直線コネクタ 111"/>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3" name="テキスト ボックス 112"/>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4" name="直線コネクタ 113"/>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5" name="テキスト ボックス 114"/>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124714</xdr:rowOff>
    </xdr:from>
    <xdr:to>
      <xdr:col>24</xdr:col>
      <xdr:colOff>31750</xdr:colOff>
      <xdr:row>21</xdr:row>
      <xdr:rowOff>152146</xdr:rowOff>
    </xdr:to>
    <xdr:cxnSp macro="">
      <xdr:nvCxnSpPr>
        <xdr:cNvPr id="119" name="直線コネクタ 118"/>
        <xdr:cNvCxnSpPr/>
      </xdr:nvCxnSpPr>
      <xdr:spPr>
        <a:xfrm flipV="1">
          <a:off x="16510000" y="2353564"/>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124223</xdr:rowOff>
    </xdr:from>
    <xdr:ext cx="762000" cy="259045"/>
    <xdr:sp macro="" textlink="">
      <xdr:nvSpPr>
        <xdr:cNvPr id="120" name="物件費最小値テキスト"/>
        <xdr:cNvSpPr txBox="1"/>
      </xdr:nvSpPr>
      <xdr:spPr>
        <a:xfrm>
          <a:off x="16598900" y="37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21</xdr:row>
      <xdr:rowOff>152146</xdr:rowOff>
    </xdr:from>
    <xdr:to>
      <xdr:col>24</xdr:col>
      <xdr:colOff>120650</xdr:colOff>
      <xdr:row>21</xdr:row>
      <xdr:rowOff>152146</xdr:rowOff>
    </xdr:to>
    <xdr:cxnSp macro="">
      <xdr:nvCxnSpPr>
        <xdr:cNvPr id="121" name="直線コネクタ 120"/>
        <xdr:cNvCxnSpPr/>
      </xdr:nvCxnSpPr>
      <xdr:spPr>
        <a:xfrm>
          <a:off x="16421100" y="37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39641</xdr:rowOff>
    </xdr:from>
    <xdr:ext cx="762000" cy="259045"/>
    <xdr:sp macro="" textlink="">
      <xdr:nvSpPr>
        <xdr:cNvPr id="122" name="物件費最大値テキスト"/>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13</xdr:row>
      <xdr:rowOff>124714</xdr:rowOff>
    </xdr:from>
    <xdr:to>
      <xdr:col>24</xdr:col>
      <xdr:colOff>120650</xdr:colOff>
      <xdr:row>13</xdr:row>
      <xdr:rowOff>124714</xdr:rowOff>
    </xdr:to>
    <xdr:cxnSp macro="">
      <xdr:nvCxnSpPr>
        <xdr:cNvPr id="123" name="直線コネクタ 122"/>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154432</xdr:rowOff>
    </xdr:from>
    <xdr:to>
      <xdr:col>24</xdr:col>
      <xdr:colOff>31750</xdr:colOff>
      <xdr:row>15</xdr:row>
      <xdr:rowOff>101854</xdr:rowOff>
    </xdr:to>
    <xdr:cxnSp macro="">
      <xdr:nvCxnSpPr>
        <xdr:cNvPr id="124" name="直線コネクタ 123"/>
        <xdr:cNvCxnSpPr/>
      </xdr:nvCxnSpPr>
      <xdr:spPr>
        <a:xfrm>
          <a:off x="15671800" y="2554732"/>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27703</xdr:rowOff>
    </xdr:from>
    <xdr:ext cx="762000" cy="259045"/>
    <xdr:sp macro="" textlink="">
      <xdr:nvSpPr>
        <xdr:cNvPr id="125" name="物件費平均値テキスト"/>
        <xdr:cNvSpPr txBox="1"/>
      </xdr:nvSpPr>
      <xdr:spPr>
        <a:xfrm>
          <a:off x="16598900" y="294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55626</xdr:rowOff>
    </xdr:from>
    <xdr:to>
      <xdr:col>24</xdr:col>
      <xdr:colOff>82550</xdr:colOff>
      <xdr:row>17</xdr:row>
      <xdr:rowOff>157226</xdr:rowOff>
    </xdr:to>
    <xdr:sp macro="" textlink="">
      <xdr:nvSpPr>
        <xdr:cNvPr id="126" name="フローチャート : 判断 125"/>
        <xdr:cNvSpPr/>
      </xdr:nvSpPr>
      <xdr:spPr>
        <a:xfrm>
          <a:off x="164592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145288</xdr:rowOff>
    </xdr:from>
    <xdr:to>
      <xdr:col>22</xdr:col>
      <xdr:colOff>565150</xdr:colOff>
      <xdr:row>14</xdr:row>
      <xdr:rowOff>154432</xdr:rowOff>
    </xdr:to>
    <xdr:cxnSp macro="">
      <xdr:nvCxnSpPr>
        <xdr:cNvPr id="127" name="直線コネクタ 126"/>
        <xdr:cNvCxnSpPr/>
      </xdr:nvCxnSpPr>
      <xdr:spPr>
        <a:xfrm>
          <a:off x="14782800" y="25455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8" name="フローチャート : 判断 127"/>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96283</xdr:rowOff>
    </xdr:from>
    <xdr:ext cx="736600" cy="259045"/>
    <xdr:sp macro="" textlink="">
      <xdr:nvSpPr>
        <xdr:cNvPr id="129" name="テキスト ボックス 128"/>
        <xdr:cNvSpPr txBox="1"/>
      </xdr:nvSpPr>
      <xdr:spPr>
        <a:xfrm>
          <a:off x="15290800" y="3010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133858</xdr:rowOff>
    </xdr:from>
    <xdr:to>
      <xdr:col>21</xdr:col>
      <xdr:colOff>361950</xdr:colOff>
      <xdr:row>14</xdr:row>
      <xdr:rowOff>145288</xdr:rowOff>
    </xdr:to>
    <xdr:cxnSp macro="">
      <xdr:nvCxnSpPr>
        <xdr:cNvPr id="130" name="直線コネクタ 129"/>
        <xdr:cNvCxnSpPr/>
      </xdr:nvCxnSpPr>
      <xdr:spPr>
        <a:xfrm>
          <a:off x="13893800" y="2362708"/>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163068</xdr:rowOff>
    </xdr:from>
    <xdr:to>
      <xdr:col>21</xdr:col>
      <xdr:colOff>412750</xdr:colOff>
      <xdr:row>17</xdr:row>
      <xdr:rowOff>93218</xdr:rowOff>
    </xdr:to>
    <xdr:sp macro="" textlink="">
      <xdr:nvSpPr>
        <xdr:cNvPr id="131" name="フローチャート : 判断 130"/>
        <xdr:cNvSpPr/>
      </xdr:nvSpPr>
      <xdr:spPr>
        <a:xfrm>
          <a:off x="14732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77995</xdr:rowOff>
    </xdr:from>
    <xdr:ext cx="762000" cy="259045"/>
    <xdr:sp macro="" textlink="">
      <xdr:nvSpPr>
        <xdr:cNvPr id="132" name="テキスト ボックス 131"/>
        <xdr:cNvSpPr txBox="1"/>
      </xdr:nvSpPr>
      <xdr:spPr>
        <a:xfrm>
          <a:off x="14401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133858</xdr:rowOff>
    </xdr:from>
    <xdr:to>
      <xdr:col>20</xdr:col>
      <xdr:colOff>158750</xdr:colOff>
      <xdr:row>13</xdr:row>
      <xdr:rowOff>152146</xdr:rowOff>
    </xdr:to>
    <xdr:cxnSp macro="">
      <xdr:nvCxnSpPr>
        <xdr:cNvPr id="133" name="直線コネクタ 132"/>
        <xdr:cNvCxnSpPr/>
      </xdr:nvCxnSpPr>
      <xdr:spPr>
        <a:xfrm flipV="1">
          <a:off x="13004800" y="23627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4" name="フローチャート : 判断 133"/>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158005</xdr:rowOff>
    </xdr:from>
    <xdr:ext cx="762000" cy="259045"/>
    <xdr:sp macro="" textlink="">
      <xdr:nvSpPr>
        <xdr:cNvPr id="135" name="テキスト ボックス 134"/>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80772</xdr:rowOff>
    </xdr:from>
    <xdr:to>
      <xdr:col>19</xdr:col>
      <xdr:colOff>6350</xdr:colOff>
      <xdr:row>17</xdr:row>
      <xdr:rowOff>10922</xdr:rowOff>
    </xdr:to>
    <xdr:sp macro="" textlink="">
      <xdr:nvSpPr>
        <xdr:cNvPr id="136" name="フローチャート : 判断 135"/>
        <xdr:cNvSpPr/>
      </xdr:nvSpPr>
      <xdr:spPr>
        <a:xfrm>
          <a:off x="12954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167149</xdr:rowOff>
    </xdr:from>
    <xdr:ext cx="762000" cy="259045"/>
    <xdr:sp macro="" textlink="">
      <xdr:nvSpPr>
        <xdr:cNvPr id="137" name="テキスト ボックス 136"/>
        <xdr:cNvSpPr txBox="1"/>
      </xdr:nvSpPr>
      <xdr:spPr>
        <a:xfrm>
          <a:off x="12623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51054</xdr:rowOff>
    </xdr:from>
    <xdr:to>
      <xdr:col>24</xdr:col>
      <xdr:colOff>82550</xdr:colOff>
      <xdr:row>15</xdr:row>
      <xdr:rowOff>152654</xdr:rowOff>
    </xdr:to>
    <xdr:sp macro="" textlink="">
      <xdr:nvSpPr>
        <xdr:cNvPr id="143" name="円/楕円 142"/>
        <xdr:cNvSpPr/>
      </xdr:nvSpPr>
      <xdr:spPr>
        <a:xfrm>
          <a:off x="164592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67581</xdr:rowOff>
    </xdr:from>
    <xdr:ext cx="762000" cy="259045"/>
    <xdr:sp macro="" textlink="">
      <xdr:nvSpPr>
        <xdr:cNvPr id="144" name="物件費該当値テキスト"/>
        <xdr:cNvSpPr txBox="1"/>
      </xdr:nvSpPr>
      <xdr:spPr>
        <a:xfrm>
          <a:off x="16598900" y="246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103632</xdr:rowOff>
    </xdr:from>
    <xdr:to>
      <xdr:col>22</xdr:col>
      <xdr:colOff>615950</xdr:colOff>
      <xdr:row>15</xdr:row>
      <xdr:rowOff>33782</xdr:rowOff>
    </xdr:to>
    <xdr:sp macro="" textlink="">
      <xdr:nvSpPr>
        <xdr:cNvPr id="145" name="円/楕円 144"/>
        <xdr:cNvSpPr/>
      </xdr:nvSpPr>
      <xdr:spPr>
        <a:xfrm>
          <a:off x="15621000" y="250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43959</xdr:rowOff>
    </xdr:from>
    <xdr:ext cx="736600" cy="259045"/>
    <xdr:sp macro="" textlink="">
      <xdr:nvSpPr>
        <xdr:cNvPr id="146" name="テキスト ボックス 145"/>
        <xdr:cNvSpPr txBox="1"/>
      </xdr:nvSpPr>
      <xdr:spPr>
        <a:xfrm>
          <a:off x="15290800" y="2272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94488</xdr:rowOff>
    </xdr:from>
    <xdr:to>
      <xdr:col>21</xdr:col>
      <xdr:colOff>412750</xdr:colOff>
      <xdr:row>15</xdr:row>
      <xdr:rowOff>24638</xdr:rowOff>
    </xdr:to>
    <xdr:sp macro="" textlink="">
      <xdr:nvSpPr>
        <xdr:cNvPr id="147" name="円/楕円 146"/>
        <xdr:cNvSpPr/>
      </xdr:nvSpPr>
      <xdr:spPr>
        <a:xfrm>
          <a:off x="14732000" y="249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34815</xdr:rowOff>
    </xdr:from>
    <xdr:ext cx="762000" cy="259045"/>
    <xdr:sp macro="" textlink="">
      <xdr:nvSpPr>
        <xdr:cNvPr id="148" name="テキスト ボックス 147"/>
        <xdr:cNvSpPr txBox="1"/>
      </xdr:nvSpPr>
      <xdr:spPr>
        <a:xfrm>
          <a:off x="14401800" y="226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83058</xdr:rowOff>
    </xdr:from>
    <xdr:to>
      <xdr:col>20</xdr:col>
      <xdr:colOff>209550</xdr:colOff>
      <xdr:row>14</xdr:row>
      <xdr:rowOff>13208</xdr:rowOff>
    </xdr:to>
    <xdr:sp macro="" textlink="">
      <xdr:nvSpPr>
        <xdr:cNvPr id="149" name="円/楕円 148"/>
        <xdr:cNvSpPr/>
      </xdr:nvSpPr>
      <xdr:spPr>
        <a:xfrm>
          <a:off x="13843000" y="231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23385</xdr:rowOff>
    </xdr:from>
    <xdr:ext cx="762000" cy="259045"/>
    <xdr:sp macro="" textlink="">
      <xdr:nvSpPr>
        <xdr:cNvPr id="150" name="テキスト ボックス 149"/>
        <xdr:cNvSpPr txBox="1"/>
      </xdr:nvSpPr>
      <xdr:spPr>
        <a:xfrm>
          <a:off x="13512800" y="2080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101346</xdr:rowOff>
    </xdr:from>
    <xdr:to>
      <xdr:col>19</xdr:col>
      <xdr:colOff>6350</xdr:colOff>
      <xdr:row>14</xdr:row>
      <xdr:rowOff>31496</xdr:rowOff>
    </xdr:to>
    <xdr:sp macro="" textlink="">
      <xdr:nvSpPr>
        <xdr:cNvPr id="151" name="円/楕円 150"/>
        <xdr:cNvSpPr/>
      </xdr:nvSpPr>
      <xdr:spPr>
        <a:xfrm>
          <a:off x="12954000" y="233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41673</xdr:rowOff>
    </xdr:from>
    <xdr:ext cx="762000" cy="259045"/>
    <xdr:sp macro="" textlink="">
      <xdr:nvSpPr>
        <xdr:cNvPr id="152" name="テキスト ボックス 151"/>
        <xdr:cNvSpPr txBox="1"/>
      </xdr:nvSpPr>
      <xdr:spPr>
        <a:xfrm>
          <a:off x="12623800" y="2099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昨年度比で</a:t>
          </a:r>
          <a:r>
            <a:rPr kumimoji="1" lang="en-US" altLang="ja-JP" sz="1300">
              <a:latin typeface="ＭＳ Ｐゴシック"/>
            </a:rPr>
            <a:t>0.1</a:t>
          </a:r>
          <a:r>
            <a:rPr kumimoji="1" lang="ja-JP" altLang="en-US" sz="1300">
              <a:latin typeface="ＭＳ Ｐゴシック"/>
            </a:rPr>
            <a:t>ポイントの増、類似団体比で</a:t>
          </a:r>
          <a:r>
            <a:rPr kumimoji="1" lang="en-US" altLang="ja-JP" sz="1300">
              <a:latin typeface="ＭＳ Ｐゴシック"/>
            </a:rPr>
            <a:t>1.5</a:t>
          </a:r>
          <a:r>
            <a:rPr kumimoji="1" lang="ja-JP" altLang="en-US" sz="1300">
              <a:latin typeface="ＭＳ Ｐゴシック"/>
            </a:rPr>
            <a:t>ポイント上回っている。平成</a:t>
          </a:r>
          <a:r>
            <a:rPr kumimoji="1" lang="en-US" altLang="ja-JP" sz="1300">
              <a:latin typeface="ＭＳ Ｐゴシック"/>
            </a:rPr>
            <a:t>17</a:t>
          </a:r>
          <a:r>
            <a:rPr kumimoji="1" lang="ja-JP" altLang="en-US" sz="1300">
              <a:latin typeface="ＭＳ Ｐゴシック"/>
            </a:rPr>
            <a:t>年度より保育所を直営から民営化したことで保育所保護措置費の負担増が上昇の要因である。また、障害者自立支援給付費の増により扶助費が伸びている。</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20865</xdr:rowOff>
    </xdr:from>
    <xdr:to>
      <xdr:col>7</xdr:col>
      <xdr:colOff>15875</xdr:colOff>
      <xdr:row>61</xdr:row>
      <xdr:rowOff>102507</xdr:rowOff>
    </xdr:to>
    <xdr:cxnSp macro="">
      <xdr:nvCxnSpPr>
        <xdr:cNvPr id="181" name="直線コネクタ 180"/>
        <xdr:cNvCxnSpPr/>
      </xdr:nvCxnSpPr>
      <xdr:spPr>
        <a:xfrm flipV="1">
          <a:off x="4826000" y="9107715"/>
          <a:ext cx="0"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74584</xdr:rowOff>
    </xdr:from>
    <xdr:ext cx="762000" cy="259045"/>
    <xdr:sp macro="" textlink="">
      <xdr:nvSpPr>
        <xdr:cNvPr id="182"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a:t>
          </a:r>
          <a:endParaRPr kumimoji="1" lang="ja-JP" altLang="en-US" sz="1000" b="1">
            <a:latin typeface="ＭＳ Ｐゴシック"/>
          </a:endParaRPr>
        </a:p>
      </xdr:txBody>
    </xdr:sp>
    <xdr:clientData/>
  </xdr:oneCellAnchor>
  <xdr:twoCellAnchor>
    <xdr:from>
      <xdr:col>6</xdr:col>
      <xdr:colOff>612775</xdr:colOff>
      <xdr:row>61</xdr:row>
      <xdr:rowOff>102507</xdr:rowOff>
    </xdr:from>
    <xdr:to>
      <xdr:col>7</xdr:col>
      <xdr:colOff>104775</xdr:colOff>
      <xdr:row>61</xdr:row>
      <xdr:rowOff>102507</xdr:rowOff>
    </xdr:to>
    <xdr:cxnSp macro="">
      <xdr:nvCxnSpPr>
        <xdr:cNvPr id="183" name="直線コネクタ 182"/>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107242</xdr:rowOff>
    </xdr:from>
    <xdr:ext cx="762000" cy="259045"/>
    <xdr:sp macro="" textlink="">
      <xdr:nvSpPr>
        <xdr:cNvPr id="184" name="扶助費最大値テキスト"/>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53</xdr:row>
      <xdr:rowOff>20865</xdr:rowOff>
    </xdr:from>
    <xdr:to>
      <xdr:col>7</xdr:col>
      <xdr:colOff>104775</xdr:colOff>
      <xdr:row>53</xdr:row>
      <xdr:rowOff>20865</xdr:rowOff>
    </xdr:to>
    <xdr:cxnSp macro="">
      <xdr:nvCxnSpPr>
        <xdr:cNvPr id="185" name="直線コネクタ 184"/>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61685</xdr:rowOff>
    </xdr:from>
    <xdr:to>
      <xdr:col>7</xdr:col>
      <xdr:colOff>15875</xdr:colOff>
      <xdr:row>56</xdr:row>
      <xdr:rowOff>78015</xdr:rowOff>
    </xdr:to>
    <xdr:cxnSp macro="">
      <xdr:nvCxnSpPr>
        <xdr:cNvPr id="186" name="直線コネクタ 185"/>
        <xdr:cNvCxnSpPr/>
      </xdr:nvCxnSpPr>
      <xdr:spPr>
        <a:xfrm>
          <a:off x="3987800" y="96628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141712</xdr:rowOff>
    </xdr:from>
    <xdr:ext cx="762000" cy="259045"/>
    <xdr:sp macro="" textlink="">
      <xdr:nvSpPr>
        <xdr:cNvPr id="187" name="扶助費平均値テキスト"/>
        <xdr:cNvSpPr txBox="1"/>
      </xdr:nvSpPr>
      <xdr:spPr>
        <a:xfrm>
          <a:off x="4914900" y="9228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125185</xdr:rowOff>
    </xdr:from>
    <xdr:to>
      <xdr:col>7</xdr:col>
      <xdr:colOff>66675</xdr:colOff>
      <xdr:row>55</xdr:row>
      <xdr:rowOff>55335</xdr:rowOff>
    </xdr:to>
    <xdr:sp macro="" textlink="">
      <xdr:nvSpPr>
        <xdr:cNvPr id="188" name="フローチャート : 判断 187"/>
        <xdr:cNvSpPr/>
      </xdr:nvSpPr>
      <xdr:spPr>
        <a:xfrm>
          <a:off x="47752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151493</xdr:rowOff>
    </xdr:from>
    <xdr:to>
      <xdr:col>5</xdr:col>
      <xdr:colOff>549275</xdr:colOff>
      <xdr:row>56</xdr:row>
      <xdr:rowOff>61685</xdr:rowOff>
    </xdr:to>
    <xdr:cxnSp macro="">
      <xdr:nvCxnSpPr>
        <xdr:cNvPr id="189" name="直線コネクタ 188"/>
        <xdr:cNvCxnSpPr/>
      </xdr:nvCxnSpPr>
      <xdr:spPr>
        <a:xfrm>
          <a:off x="3098800" y="95812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0" name="フローチャート : 判断 189"/>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65512</xdr:rowOff>
    </xdr:from>
    <xdr:ext cx="736600" cy="259045"/>
    <xdr:sp macro="" textlink="">
      <xdr:nvSpPr>
        <xdr:cNvPr id="191" name="テキスト ボックス 190"/>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118835</xdr:rowOff>
    </xdr:from>
    <xdr:to>
      <xdr:col>4</xdr:col>
      <xdr:colOff>346075</xdr:colOff>
      <xdr:row>55</xdr:row>
      <xdr:rowOff>151493</xdr:rowOff>
    </xdr:to>
    <xdr:cxnSp macro="">
      <xdr:nvCxnSpPr>
        <xdr:cNvPr id="192" name="直線コネクタ 191"/>
        <xdr:cNvCxnSpPr/>
      </xdr:nvCxnSpPr>
      <xdr:spPr>
        <a:xfrm>
          <a:off x="2209800" y="9548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3" name="フローチャート : 判断 192"/>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194" name="テキスト ボックス 193"/>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86178</xdr:rowOff>
    </xdr:from>
    <xdr:to>
      <xdr:col>3</xdr:col>
      <xdr:colOff>142875</xdr:colOff>
      <xdr:row>55</xdr:row>
      <xdr:rowOff>118835</xdr:rowOff>
    </xdr:to>
    <xdr:cxnSp macro="">
      <xdr:nvCxnSpPr>
        <xdr:cNvPr id="195" name="直線コネクタ 194"/>
        <xdr:cNvCxnSpPr/>
      </xdr:nvCxnSpPr>
      <xdr:spPr>
        <a:xfrm>
          <a:off x="1320800" y="9515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197" name="テキスト ボックス 196"/>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59872</xdr:rowOff>
    </xdr:from>
    <xdr:to>
      <xdr:col>1</xdr:col>
      <xdr:colOff>676275</xdr:colOff>
      <xdr:row>54</xdr:row>
      <xdr:rowOff>161472</xdr:rowOff>
    </xdr:to>
    <xdr:sp macro="" textlink="">
      <xdr:nvSpPr>
        <xdr:cNvPr id="198" name="フローチャート : 判断 197"/>
        <xdr:cNvSpPr/>
      </xdr:nvSpPr>
      <xdr:spPr>
        <a:xfrm>
          <a:off x="1270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199</xdr:rowOff>
    </xdr:from>
    <xdr:ext cx="762000" cy="259045"/>
    <xdr:sp macro="" textlink="">
      <xdr:nvSpPr>
        <xdr:cNvPr id="199" name="テキスト ボックス 198"/>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205" name="円/楕円 204"/>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170742</xdr:rowOff>
    </xdr:from>
    <xdr:ext cx="762000" cy="259045"/>
    <xdr:sp macro="" textlink="">
      <xdr:nvSpPr>
        <xdr:cNvPr id="206" name="扶助費該当値テキスト"/>
        <xdr:cNvSpPr txBox="1"/>
      </xdr:nvSpPr>
      <xdr:spPr>
        <a:xfrm>
          <a:off x="49149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10885</xdr:rowOff>
    </xdr:from>
    <xdr:to>
      <xdr:col>5</xdr:col>
      <xdr:colOff>600075</xdr:colOff>
      <xdr:row>56</xdr:row>
      <xdr:rowOff>112485</xdr:rowOff>
    </xdr:to>
    <xdr:sp macro="" textlink="">
      <xdr:nvSpPr>
        <xdr:cNvPr id="207" name="円/楕円 206"/>
        <xdr:cNvSpPr/>
      </xdr:nvSpPr>
      <xdr:spPr>
        <a:xfrm>
          <a:off x="3937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97262</xdr:rowOff>
    </xdr:from>
    <xdr:ext cx="736600" cy="259045"/>
    <xdr:sp macro="" textlink="">
      <xdr:nvSpPr>
        <xdr:cNvPr id="208" name="テキスト ボックス 207"/>
        <xdr:cNvSpPr txBox="1"/>
      </xdr:nvSpPr>
      <xdr:spPr>
        <a:xfrm>
          <a:off x="3606800" y="969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100693</xdr:rowOff>
    </xdr:from>
    <xdr:to>
      <xdr:col>4</xdr:col>
      <xdr:colOff>396875</xdr:colOff>
      <xdr:row>56</xdr:row>
      <xdr:rowOff>30843</xdr:rowOff>
    </xdr:to>
    <xdr:sp macro="" textlink="">
      <xdr:nvSpPr>
        <xdr:cNvPr id="209" name="円/楕円 208"/>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15620</xdr:rowOff>
    </xdr:from>
    <xdr:ext cx="762000" cy="259045"/>
    <xdr:sp macro="" textlink="">
      <xdr:nvSpPr>
        <xdr:cNvPr id="210" name="テキスト ボックス 209"/>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68035</xdr:rowOff>
    </xdr:from>
    <xdr:to>
      <xdr:col>3</xdr:col>
      <xdr:colOff>193675</xdr:colOff>
      <xdr:row>55</xdr:row>
      <xdr:rowOff>169635</xdr:rowOff>
    </xdr:to>
    <xdr:sp macro="" textlink="">
      <xdr:nvSpPr>
        <xdr:cNvPr id="211" name="円/楕円 210"/>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212" name="テキスト ボックス 211"/>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35378</xdr:rowOff>
    </xdr:from>
    <xdr:to>
      <xdr:col>1</xdr:col>
      <xdr:colOff>676275</xdr:colOff>
      <xdr:row>55</xdr:row>
      <xdr:rowOff>136978</xdr:rowOff>
    </xdr:to>
    <xdr:sp macro="" textlink="">
      <xdr:nvSpPr>
        <xdr:cNvPr id="213" name="円/楕円 212"/>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121755</xdr:rowOff>
    </xdr:from>
    <xdr:ext cx="762000" cy="259045"/>
    <xdr:sp macro="" textlink="">
      <xdr:nvSpPr>
        <xdr:cNvPr id="214" name="テキスト ボックス 213"/>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その他の経常収支比率で大部分を占めるのは、簡易水道事業に対する繰出金で、その要因は平成</a:t>
          </a:r>
          <a:r>
            <a:rPr kumimoji="1" lang="en-US" altLang="ja-JP" sz="1200">
              <a:latin typeface="ＭＳ Ｐゴシック"/>
            </a:rPr>
            <a:t>18</a:t>
          </a:r>
          <a:r>
            <a:rPr kumimoji="1" lang="ja-JP" altLang="en-US" sz="1200">
              <a:latin typeface="ＭＳ Ｐゴシック"/>
            </a:rPr>
            <a:t>年度までにすべての簡易水道事業債の元金償還が開始し、平成</a:t>
          </a:r>
          <a:r>
            <a:rPr kumimoji="1" lang="en-US" altLang="ja-JP" sz="1200">
              <a:latin typeface="ＭＳ Ｐゴシック"/>
            </a:rPr>
            <a:t>19</a:t>
          </a:r>
          <a:r>
            <a:rPr kumimoji="1" lang="ja-JP" altLang="en-US" sz="1200">
              <a:latin typeface="ＭＳ Ｐゴシック"/>
            </a:rPr>
            <a:t>年度～平成</a:t>
          </a:r>
          <a:r>
            <a:rPr kumimoji="1" lang="en-US" altLang="ja-JP" sz="1200">
              <a:latin typeface="ＭＳ Ｐゴシック"/>
            </a:rPr>
            <a:t>21</a:t>
          </a:r>
          <a:r>
            <a:rPr kumimoji="1" lang="ja-JP" altLang="en-US" sz="1200">
              <a:latin typeface="ＭＳ Ｐゴシック"/>
            </a:rPr>
            <a:t>年度までが元利償還のピークとなっているためである。繰出金軽減対策として平成</a:t>
          </a:r>
          <a:r>
            <a:rPr kumimoji="1" lang="en-US" altLang="ja-JP" sz="1200">
              <a:latin typeface="ＭＳ Ｐゴシック"/>
            </a:rPr>
            <a:t>16</a:t>
          </a:r>
          <a:r>
            <a:rPr kumimoji="1" lang="ja-JP" altLang="en-US" sz="1200">
              <a:latin typeface="ＭＳ Ｐゴシック"/>
            </a:rPr>
            <a:t>年度～平成</a:t>
          </a:r>
          <a:r>
            <a:rPr kumimoji="1" lang="en-US" altLang="ja-JP" sz="1200">
              <a:latin typeface="ＭＳ Ｐゴシック"/>
            </a:rPr>
            <a:t>20</a:t>
          </a:r>
          <a:r>
            <a:rPr kumimoji="1" lang="ja-JP" altLang="en-US" sz="1200">
              <a:latin typeface="ＭＳ Ｐゴシック"/>
            </a:rPr>
            <a:t>年度にかけて段階的に水道料金の値上げを実施し、現在も継続して繰出金の抑制を図っている。また、国保特別会計への操出金も増となったこともその他の経常収支比率を上昇させた要因である。</a:t>
          </a:r>
        </a:p>
        <a:p>
          <a:endParaRPr kumimoji="1" lang="ja-JP" altLang="en-US" sz="12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161290</xdr:rowOff>
    </xdr:to>
    <xdr:cxnSp macro="">
      <xdr:nvCxnSpPr>
        <xdr:cNvPr id="239" name="直線コネクタ 238"/>
        <xdr:cNvCxnSpPr/>
      </xdr:nvCxnSpPr>
      <xdr:spPr>
        <a:xfrm flipV="1">
          <a:off x="16510000" y="924356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133367</xdr:rowOff>
    </xdr:from>
    <xdr:ext cx="762000" cy="259045"/>
    <xdr:sp macro="" textlink="">
      <xdr:nvSpPr>
        <xdr:cNvPr id="240" name="その他最小値テキスト"/>
        <xdr:cNvSpPr txBox="1"/>
      </xdr:nvSpPr>
      <xdr:spPr>
        <a:xfrm>
          <a:off x="16598900" y="10248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628650</xdr:colOff>
      <xdr:row>59</xdr:row>
      <xdr:rowOff>161290</xdr:rowOff>
    </xdr:from>
    <xdr:to>
      <xdr:col>24</xdr:col>
      <xdr:colOff>120650</xdr:colOff>
      <xdr:row>59</xdr:row>
      <xdr:rowOff>161290</xdr:rowOff>
    </xdr:to>
    <xdr:cxnSp macro="">
      <xdr:nvCxnSpPr>
        <xdr:cNvPr id="241" name="直線コネクタ 240"/>
        <xdr:cNvCxnSpPr/>
      </xdr:nvCxnSpPr>
      <xdr:spPr>
        <a:xfrm>
          <a:off x="16421100" y="1027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2"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3" name="直線コネクタ 242"/>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5842</xdr:rowOff>
    </xdr:from>
    <xdr:to>
      <xdr:col>24</xdr:col>
      <xdr:colOff>31750</xdr:colOff>
      <xdr:row>57</xdr:row>
      <xdr:rowOff>14986</xdr:rowOff>
    </xdr:to>
    <xdr:cxnSp macro="">
      <xdr:nvCxnSpPr>
        <xdr:cNvPr id="244" name="直線コネクタ 243"/>
        <xdr:cNvCxnSpPr/>
      </xdr:nvCxnSpPr>
      <xdr:spPr>
        <a:xfrm flipV="1">
          <a:off x="15671800" y="977849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10431</xdr:rowOff>
    </xdr:from>
    <xdr:ext cx="762000" cy="259045"/>
    <xdr:sp macro="" textlink="">
      <xdr:nvSpPr>
        <xdr:cNvPr id="245" name="その他平均値テキスト"/>
        <xdr:cNvSpPr txBox="1"/>
      </xdr:nvSpPr>
      <xdr:spPr>
        <a:xfrm>
          <a:off x="16598900" y="94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6" name="フローチャート : 判断 245"/>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14986</xdr:rowOff>
    </xdr:from>
    <xdr:to>
      <xdr:col>22</xdr:col>
      <xdr:colOff>565150</xdr:colOff>
      <xdr:row>57</xdr:row>
      <xdr:rowOff>88138</xdr:rowOff>
    </xdr:to>
    <xdr:cxnSp macro="">
      <xdr:nvCxnSpPr>
        <xdr:cNvPr id="247" name="直線コネクタ 246"/>
        <xdr:cNvCxnSpPr/>
      </xdr:nvCxnSpPr>
      <xdr:spPr>
        <a:xfrm flipV="1">
          <a:off x="14782800" y="97876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156210</xdr:rowOff>
    </xdr:from>
    <xdr:to>
      <xdr:col>22</xdr:col>
      <xdr:colOff>615950</xdr:colOff>
      <xdr:row>56</xdr:row>
      <xdr:rowOff>86360</xdr:rowOff>
    </xdr:to>
    <xdr:sp macro="" textlink="">
      <xdr:nvSpPr>
        <xdr:cNvPr id="248" name="フローチャート : 判断 247"/>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96537</xdr:rowOff>
    </xdr:from>
    <xdr:ext cx="736600" cy="259045"/>
    <xdr:sp macro="" textlink="">
      <xdr:nvSpPr>
        <xdr:cNvPr id="249" name="テキスト ボックス 248"/>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163576</xdr:rowOff>
    </xdr:from>
    <xdr:to>
      <xdr:col>21</xdr:col>
      <xdr:colOff>361950</xdr:colOff>
      <xdr:row>57</xdr:row>
      <xdr:rowOff>88138</xdr:rowOff>
    </xdr:to>
    <xdr:cxnSp macro="">
      <xdr:nvCxnSpPr>
        <xdr:cNvPr id="250" name="直線コネクタ 249"/>
        <xdr:cNvCxnSpPr/>
      </xdr:nvCxnSpPr>
      <xdr:spPr>
        <a:xfrm>
          <a:off x="13893800" y="976477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142494</xdr:rowOff>
    </xdr:from>
    <xdr:to>
      <xdr:col>21</xdr:col>
      <xdr:colOff>412750</xdr:colOff>
      <xdr:row>56</xdr:row>
      <xdr:rowOff>72644</xdr:rowOff>
    </xdr:to>
    <xdr:sp macro="" textlink="">
      <xdr:nvSpPr>
        <xdr:cNvPr id="251" name="フローチャート : 判断 250"/>
        <xdr:cNvSpPr/>
      </xdr:nvSpPr>
      <xdr:spPr>
        <a:xfrm>
          <a:off x="14732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82821</xdr:rowOff>
    </xdr:from>
    <xdr:ext cx="762000" cy="259045"/>
    <xdr:sp macro="" textlink="">
      <xdr:nvSpPr>
        <xdr:cNvPr id="252" name="テキスト ボックス 251"/>
        <xdr:cNvSpPr txBox="1"/>
      </xdr:nvSpPr>
      <xdr:spPr>
        <a:xfrm>
          <a:off x="14401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163576</xdr:rowOff>
    </xdr:from>
    <xdr:to>
      <xdr:col>20</xdr:col>
      <xdr:colOff>158750</xdr:colOff>
      <xdr:row>57</xdr:row>
      <xdr:rowOff>74422</xdr:rowOff>
    </xdr:to>
    <xdr:cxnSp macro="">
      <xdr:nvCxnSpPr>
        <xdr:cNvPr id="253" name="直線コネクタ 252"/>
        <xdr:cNvCxnSpPr/>
      </xdr:nvCxnSpPr>
      <xdr:spPr>
        <a:xfrm flipV="1">
          <a:off x="13004800" y="976477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115062</xdr:rowOff>
    </xdr:from>
    <xdr:to>
      <xdr:col>20</xdr:col>
      <xdr:colOff>209550</xdr:colOff>
      <xdr:row>56</xdr:row>
      <xdr:rowOff>45212</xdr:rowOff>
    </xdr:to>
    <xdr:sp macro="" textlink="">
      <xdr:nvSpPr>
        <xdr:cNvPr id="254" name="フローチャート : 判断 253"/>
        <xdr:cNvSpPr/>
      </xdr:nvSpPr>
      <xdr:spPr>
        <a:xfrm>
          <a:off x="13843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55389</xdr:rowOff>
    </xdr:from>
    <xdr:ext cx="762000" cy="259045"/>
    <xdr:sp macro="" textlink="">
      <xdr:nvSpPr>
        <xdr:cNvPr id="255" name="テキスト ボックス 254"/>
        <xdr:cNvSpPr txBox="1"/>
      </xdr:nvSpPr>
      <xdr:spPr>
        <a:xfrm>
          <a:off x="13512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124206</xdr:rowOff>
    </xdr:from>
    <xdr:to>
      <xdr:col>19</xdr:col>
      <xdr:colOff>6350</xdr:colOff>
      <xdr:row>56</xdr:row>
      <xdr:rowOff>54356</xdr:rowOff>
    </xdr:to>
    <xdr:sp macro="" textlink="">
      <xdr:nvSpPr>
        <xdr:cNvPr id="256" name="フローチャート : 判断 255"/>
        <xdr:cNvSpPr/>
      </xdr:nvSpPr>
      <xdr:spPr>
        <a:xfrm>
          <a:off x="12954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64533</xdr:rowOff>
    </xdr:from>
    <xdr:ext cx="762000" cy="259045"/>
    <xdr:sp macro="" textlink="">
      <xdr:nvSpPr>
        <xdr:cNvPr id="257" name="テキスト ボックス 256"/>
        <xdr:cNvSpPr txBox="1"/>
      </xdr:nvSpPr>
      <xdr:spPr>
        <a:xfrm>
          <a:off x="12623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126492</xdr:rowOff>
    </xdr:from>
    <xdr:to>
      <xdr:col>24</xdr:col>
      <xdr:colOff>82550</xdr:colOff>
      <xdr:row>57</xdr:row>
      <xdr:rowOff>56642</xdr:rowOff>
    </xdr:to>
    <xdr:sp macro="" textlink="">
      <xdr:nvSpPr>
        <xdr:cNvPr id="263" name="円/楕円 262"/>
        <xdr:cNvSpPr/>
      </xdr:nvSpPr>
      <xdr:spPr>
        <a:xfrm>
          <a:off x="164592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98569</xdr:rowOff>
    </xdr:from>
    <xdr:ext cx="762000" cy="259045"/>
    <xdr:sp macro="" textlink="">
      <xdr:nvSpPr>
        <xdr:cNvPr id="264" name="その他該当値テキスト"/>
        <xdr:cNvSpPr txBox="1"/>
      </xdr:nvSpPr>
      <xdr:spPr>
        <a:xfrm>
          <a:off x="16598900" y="9699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135636</xdr:rowOff>
    </xdr:from>
    <xdr:to>
      <xdr:col>22</xdr:col>
      <xdr:colOff>615950</xdr:colOff>
      <xdr:row>57</xdr:row>
      <xdr:rowOff>65786</xdr:rowOff>
    </xdr:to>
    <xdr:sp macro="" textlink="">
      <xdr:nvSpPr>
        <xdr:cNvPr id="265" name="円/楕円 264"/>
        <xdr:cNvSpPr/>
      </xdr:nvSpPr>
      <xdr:spPr>
        <a:xfrm>
          <a:off x="15621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50563</xdr:rowOff>
    </xdr:from>
    <xdr:ext cx="736600" cy="259045"/>
    <xdr:sp macro="" textlink="">
      <xdr:nvSpPr>
        <xdr:cNvPr id="266" name="テキスト ボックス 265"/>
        <xdr:cNvSpPr txBox="1"/>
      </xdr:nvSpPr>
      <xdr:spPr>
        <a:xfrm>
          <a:off x="15290800" y="9823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37338</xdr:rowOff>
    </xdr:from>
    <xdr:to>
      <xdr:col>21</xdr:col>
      <xdr:colOff>412750</xdr:colOff>
      <xdr:row>57</xdr:row>
      <xdr:rowOff>138938</xdr:rowOff>
    </xdr:to>
    <xdr:sp macro="" textlink="">
      <xdr:nvSpPr>
        <xdr:cNvPr id="267" name="円/楕円 266"/>
        <xdr:cNvSpPr/>
      </xdr:nvSpPr>
      <xdr:spPr>
        <a:xfrm>
          <a:off x="147320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123715</xdr:rowOff>
    </xdr:from>
    <xdr:ext cx="762000" cy="259045"/>
    <xdr:sp macro="" textlink="">
      <xdr:nvSpPr>
        <xdr:cNvPr id="268" name="テキスト ボックス 267"/>
        <xdr:cNvSpPr txBox="1"/>
      </xdr:nvSpPr>
      <xdr:spPr>
        <a:xfrm>
          <a:off x="14401800" y="989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112776</xdr:rowOff>
    </xdr:from>
    <xdr:to>
      <xdr:col>20</xdr:col>
      <xdr:colOff>209550</xdr:colOff>
      <xdr:row>57</xdr:row>
      <xdr:rowOff>42926</xdr:rowOff>
    </xdr:to>
    <xdr:sp macro="" textlink="">
      <xdr:nvSpPr>
        <xdr:cNvPr id="269" name="円/楕円 268"/>
        <xdr:cNvSpPr/>
      </xdr:nvSpPr>
      <xdr:spPr>
        <a:xfrm>
          <a:off x="138430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27703</xdr:rowOff>
    </xdr:from>
    <xdr:ext cx="762000" cy="259045"/>
    <xdr:sp macro="" textlink="">
      <xdr:nvSpPr>
        <xdr:cNvPr id="270" name="テキスト ボックス 269"/>
        <xdr:cNvSpPr txBox="1"/>
      </xdr:nvSpPr>
      <xdr:spPr>
        <a:xfrm>
          <a:off x="13512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23622</xdr:rowOff>
    </xdr:from>
    <xdr:to>
      <xdr:col>19</xdr:col>
      <xdr:colOff>6350</xdr:colOff>
      <xdr:row>57</xdr:row>
      <xdr:rowOff>125222</xdr:rowOff>
    </xdr:to>
    <xdr:sp macro="" textlink="">
      <xdr:nvSpPr>
        <xdr:cNvPr id="271" name="円/楕円 270"/>
        <xdr:cNvSpPr/>
      </xdr:nvSpPr>
      <xdr:spPr>
        <a:xfrm>
          <a:off x="12954000" y="97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109999</xdr:rowOff>
    </xdr:from>
    <xdr:ext cx="762000" cy="259045"/>
    <xdr:sp macro="" textlink="">
      <xdr:nvSpPr>
        <xdr:cNvPr id="272" name="テキスト ボックス 271"/>
        <xdr:cNvSpPr txBox="1"/>
      </xdr:nvSpPr>
      <xdr:spPr>
        <a:xfrm>
          <a:off x="12623800" y="988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16</a:t>
          </a:r>
          <a:r>
            <a:rPr kumimoji="1" lang="ja-JP" altLang="en-US" sz="1300">
              <a:latin typeface="ＭＳ Ｐゴシック"/>
            </a:rPr>
            <a:t>年度以降、各種団体に対する補助金の整理合理化を実施している。昨年度比では</a:t>
          </a:r>
          <a:r>
            <a:rPr kumimoji="1" lang="en-US" altLang="ja-JP" sz="1300">
              <a:latin typeface="ＭＳ Ｐゴシック"/>
            </a:rPr>
            <a:t>0.7</a:t>
          </a:r>
          <a:r>
            <a:rPr kumimoji="1" lang="ja-JP" altLang="en-US" sz="1300">
              <a:latin typeface="ＭＳ Ｐゴシック"/>
            </a:rPr>
            <a:t>ポイントの減で、類似団体平均との比較では</a:t>
          </a:r>
          <a:r>
            <a:rPr kumimoji="1" lang="en-US" altLang="ja-JP" sz="1300">
              <a:latin typeface="ＭＳ Ｐゴシック"/>
            </a:rPr>
            <a:t>1.5</a:t>
          </a:r>
          <a:r>
            <a:rPr kumimoji="1" lang="ja-JP" altLang="en-US" sz="1300">
              <a:latin typeface="ＭＳ Ｐゴシック"/>
            </a:rPr>
            <a:t>ポイント下回っている。今後も単独補助金の見直しを検討し、整理合理化を実施し補助費等の抑制を図る。</a:t>
          </a: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56134</xdr:rowOff>
    </xdr:to>
    <xdr:cxnSp macro="">
      <xdr:nvCxnSpPr>
        <xdr:cNvPr id="297" name="直線コネクタ 296"/>
        <xdr:cNvCxnSpPr/>
      </xdr:nvCxnSpPr>
      <xdr:spPr>
        <a:xfrm flipV="1">
          <a:off x="16510000" y="5819140"/>
          <a:ext cx="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28211</xdr:rowOff>
    </xdr:from>
    <xdr:ext cx="762000" cy="259045"/>
    <xdr:sp macro="" textlink="">
      <xdr:nvSpPr>
        <xdr:cNvPr id="298" name="補助費等最小値テキスト"/>
        <xdr:cNvSpPr txBox="1"/>
      </xdr:nvSpPr>
      <xdr:spPr>
        <a:xfrm>
          <a:off x="16598900" y="705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628650</xdr:colOff>
      <xdr:row>41</xdr:row>
      <xdr:rowOff>56134</xdr:rowOff>
    </xdr:from>
    <xdr:to>
      <xdr:col>24</xdr:col>
      <xdr:colOff>120650</xdr:colOff>
      <xdr:row>41</xdr:row>
      <xdr:rowOff>56134</xdr:rowOff>
    </xdr:to>
    <xdr:cxnSp macro="">
      <xdr:nvCxnSpPr>
        <xdr:cNvPr id="299" name="直線コネクタ 298"/>
        <xdr:cNvCxnSpPr/>
      </xdr:nvCxnSpPr>
      <xdr:spPr>
        <a:xfrm>
          <a:off x="16421100" y="708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0"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1" name="直線コネクタ 300"/>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12700</xdr:rowOff>
    </xdr:from>
    <xdr:to>
      <xdr:col>24</xdr:col>
      <xdr:colOff>31750</xdr:colOff>
      <xdr:row>36</xdr:row>
      <xdr:rowOff>44704</xdr:rowOff>
    </xdr:to>
    <xdr:cxnSp macro="">
      <xdr:nvCxnSpPr>
        <xdr:cNvPr id="302" name="直線コネクタ 301"/>
        <xdr:cNvCxnSpPr/>
      </xdr:nvCxnSpPr>
      <xdr:spPr>
        <a:xfrm flipV="1">
          <a:off x="15671800" y="618490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03"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4" name="フローチャート : 判断 303"/>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44704</xdr:rowOff>
    </xdr:from>
    <xdr:to>
      <xdr:col>22</xdr:col>
      <xdr:colOff>565150</xdr:colOff>
      <xdr:row>36</xdr:row>
      <xdr:rowOff>85852</xdr:rowOff>
    </xdr:to>
    <xdr:cxnSp macro="">
      <xdr:nvCxnSpPr>
        <xdr:cNvPr id="305" name="直線コネクタ 304"/>
        <xdr:cNvCxnSpPr/>
      </xdr:nvCxnSpPr>
      <xdr:spPr>
        <a:xfrm flipV="1">
          <a:off x="14782800" y="62169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6" name="フローチャート : 判断 305"/>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7" name="テキスト ボックス 306"/>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40132</xdr:rowOff>
    </xdr:from>
    <xdr:to>
      <xdr:col>21</xdr:col>
      <xdr:colOff>361950</xdr:colOff>
      <xdr:row>36</xdr:row>
      <xdr:rowOff>85852</xdr:rowOff>
    </xdr:to>
    <xdr:cxnSp macro="">
      <xdr:nvCxnSpPr>
        <xdr:cNvPr id="308" name="直線コネクタ 307"/>
        <xdr:cNvCxnSpPr/>
      </xdr:nvCxnSpPr>
      <xdr:spPr>
        <a:xfrm>
          <a:off x="13893800" y="62123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48768</xdr:rowOff>
    </xdr:from>
    <xdr:to>
      <xdr:col>21</xdr:col>
      <xdr:colOff>412750</xdr:colOff>
      <xdr:row>36</xdr:row>
      <xdr:rowOff>150368</xdr:rowOff>
    </xdr:to>
    <xdr:sp macro="" textlink="">
      <xdr:nvSpPr>
        <xdr:cNvPr id="309" name="フローチャート : 判断 308"/>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135145</xdr:rowOff>
    </xdr:from>
    <xdr:ext cx="762000" cy="259045"/>
    <xdr:sp macro="" textlink="">
      <xdr:nvSpPr>
        <xdr:cNvPr id="310" name="テキスト ボックス 309"/>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40132</xdr:rowOff>
    </xdr:from>
    <xdr:to>
      <xdr:col>20</xdr:col>
      <xdr:colOff>158750</xdr:colOff>
      <xdr:row>36</xdr:row>
      <xdr:rowOff>40132</xdr:rowOff>
    </xdr:to>
    <xdr:cxnSp macro="">
      <xdr:nvCxnSpPr>
        <xdr:cNvPr id="311" name="直線コネクタ 310"/>
        <xdr:cNvCxnSpPr/>
      </xdr:nvCxnSpPr>
      <xdr:spPr>
        <a:xfrm>
          <a:off x="13004800" y="62123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44196</xdr:rowOff>
    </xdr:from>
    <xdr:to>
      <xdr:col>20</xdr:col>
      <xdr:colOff>209550</xdr:colOff>
      <xdr:row>36</xdr:row>
      <xdr:rowOff>145796</xdr:rowOff>
    </xdr:to>
    <xdr:sp macro="" textlink="">
      <xdr:nvSpPr>
        <xdr:cNvPr id="312" name="フローチャート : 判断 311"/>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130573</xdr:rowOff>
    </xdr:from>
    <xdr:ext cx="762000" cy="259045"/>
    <xdr:sp macro="" textlink="">
      <xdr:nvSpPr>
        <xdr:cNvPr id="313" name="テキスト ボックス 312"/>
        <xdr:cNvSpPr txBox="1"/>
      </xdr:nvSpPr>
      <xdr:spPr>
        <a:xfrm>
          <a:off x="13512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14" name="フローチャート : 判断 313"/>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139717</xdr:rowOff>
    </xdr:from>
    <xdr:ext cx="762000" cy="259045"/>
    <xdr:sp macro="" textlink="">
      <xdr:nvSpPr>
        <xdr:cNvPr id="315" name="テキスト ボックス 314"/>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133350</xdr:rowOff>
    </xdr:from>
    <xdr:to>
      <xdr:col>24</xdr:col>
      <xdr:colOff>82550</xdr:colOff>
      <xdr:row>36</xdr:row>
      <xdr:rowOff>63500</xdr:rowOff>
    </xdr:to>
    <xdr:sp macro="" textlink="">
      <xdr:nvSpPr>
        <xdr:cNvPr id="321" name="円/楕円 320"/>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149877</xdr:rowOff>
    </xdr:from>
    <xdr:ext cx="762000" cy="259045"/>
    <xdr:sp macro="" textlink="">
      <xdr:nvSpPr>
        <xdr:cNvPr id="322" name="補助費等該当値テキスト"/>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165354</xdr:rowOff>
    </xdr:from>
    <xdr:to>
      <xdr:col>22</xdr:col>
      <xdr:colOff>615950</xdr:colOff>
      <xdr:row>36</xdr:row>
      <xdr:rowOff>95504</xdr:rowOff>
    </xdr:to>
    <xdr:sp macro="" textlink="">
      <xdr:nvSpPr>
        <xdr:cNvPr id="323" name="円/楕円 322"/>
        <xdr:cNvSpPr/>
      </xdr:nvSpPr>
      <xdr:spPr>
        <a:xfrm>
          <a:off x="15621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105681</xdr:rowOff>
    </xdr:from>
    <xdr:ext cx="736600" cy="259045"/>
    <xdr:sp macro="" textlink="">
      <xdr:nvSpPr>
        <xdr:cNvPr id="324" name="テキスト ボックス 323"/>
        <xdr:cNvSpPr txBox="1"/>
      </xdr:nvSpPr>
      <xdr:spPr>
        <a:xfrm>
          <a:off x="15290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35052</xdr:rowOff>
    </xdr:from>
    <xdr:to>
      <xdr:col>21</xdr:col>
      <xdr:colOff>412750</xdr:colOff>
      <xdr:row>36</xdr:row>
      <xdr:rowOff>136652</xdr:rowOff>
    </xdr:to>
    <xdr:sp macro="" textlink="">
      <xdr:nvSpPr>
        <xdr:cNvPr id="325" name="円/楕円 324"/>
        <xdr:cNvSpPr/>
      </xdr:nvSpPr>
      <xdr:spPr>
        <a:xfrm>
          <a:off x="14732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146829</xdr:rowOff>
    </xdr:from>
    <xdr:ext cx="762000" cy="259045"/>
    <xdr:sp macro="" textlink="">
      <xdr:nvSpPr>
        <xdr:cNvPr id="326" name="テキスト ボックス 325"/>
        <xdr:cNvSpPr txBox="1"/>
      </xdr:nvSpPr>
      <xdr:spPr>
        <a:xfrm>
          <a:off x="14401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160782</xdr:rowOff>
    </xdr:from>
    <xdr:to>
      <xdr:col>20</xdr:col>
      <xdr:colOff>209550</xdr:colOff>
      <xdr:row>36</xdr:row>
      <xdr:rowOff>90932</xdr:rowOff>
    </xdr:to>
    <xdr:sp macro="" textlink="">
      <xdr:nvSpPr>
        <xdr:cNvPr id="327" name="円/楕円 326"/>
        <xdr:cNvSpPr/>
      </xdr:nvSpPr>
      <xdr:spPr>
        <a:xfrm>
          <a:off x="13843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101109</xdr:rowOff>
    </xdr:from>
    <xdr:ext cx="762000" cy="259045"/>
    <xdr:sp macro="" textlink="">
      <xdr:nvSpPr>
        <xdr:cNvPr id="328" name="テキスト ボックス 327"/>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29" name="円/楕円 328"/>
        <xdr:cNvSpPr/>
      </xdr:nvSpPr>
      <xdr:spPr>
        <a:xfrm>
          <a:off x="12954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101109</xdr:rowOff>
    </xdr:from>
    <xdr:ext cx="762000" cy="259045"/>
    <xdr:sp macro="" textlink="">
      <xdr:nvSpPr>
        <xdr:cNvPr id="330" name="テキスト ボックス 329"/>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公債費は人件費に次いで経常収支比率に占める割合が大きく、平成</a:t>
          </a:r>
          <a:r>
            <a:rPr kumimoji="1" lang="en-US" altLang="ja-JP" sz="1200">
              <a:latin typeface="ＭＳ Ｐゴシック"/>
            </a:rPr>
            <a:t>10</a:t>
          </a:r>
          <a:r>
            <a:rPr kumimoji="1" lang="ja-JP" altLang="en-US" sz="1200">
              <a:latin typeface="ＭＳ Ｐゴシック"/>
            </a:rPr>
            <a:t>年度実施のライスセンター建設事業（事業費 </a:t>
          </a:r>
          <a:r>
            <a:rPr kumimoji="1" lang="en-US" altLang="ja-JP" sz="1200">
              <a:latin typeface="ＭＳ Ｐゴシック"/>
            </a:rPr>
            <a:t>383,801</a:t>
          </a:r>
          <a:r>
            <a:rPr kumimoji="1" lang="ja-JP" altLang="en-US" sz="1200">
              <a:latin typeface="ＭＳ Ｐゴシック"/>
            </a:rPr>
            <a:t>千円）や平成</a:t>
          </a:r>
          <a:r>
            <a:rPr kumimoji="1" lang="en-US" altLang="ja-JP" sz="1200">
              <a:latin typeface="ＭＳ Ｐゴシック"/>
            </a:rPr>
            <a:t>15</a:t>
          </a:r>
          <a:r>
            <a:rPr kumimoji="1" lang="ja-JP" altLang="en-US" sz="1200">
              <a:latin typeface="ＭＳ Ｐゴシック"/>
            </a:rPr>
            <a:t>年度～平成</a:t>
          </a:r>
          <a:r>
            <a:rPr kumimoji="1" lang="en-US" altLang="ja-JP" sz="1200">
              <a:latin typeface="ＭＳ Ｐゴシック"/>
            </a:rPr>
            <a:t>18</a:t>
          </a:r>
          <a:r>
            <a:rPr kumimoji="1" lang="ja-JP" altLang="en-US" sz="1200">
              <a:latin typeface="ＭＳ Ｐゴシック"/>
            </a:rPr>
            <a:t>年度実施の蓬田小学校建設事業（事業費 </a:t>
          </a:r>
          <a:r>
            <a:rPr kumimoji="1" lang="en-US" altLang="ja-JP" sz="1200">
              <a:latin typeface="ＭＳ Ｐゴシック"/>
            </a:rPr>
            <a:t>856,120</a:t>
          </a:r>
          <a:r>
            <a:rPr kumimoji="1" lang="ja-JP" altLang="en-US" sz="1200">
              <a:latin typeface="ＭＳ Ｐゴシック"/>
            </a:rPr>
            <a:t>千円）等の大型建設事業債の元利償還金が主な原因である。新規の起債の発行を抑制している為、平成</a:t>
          </a:r>
          <a:r>
            <a:rPr kumimoji="1" lang="en-US" altLang="ja-JP" sz="1200">
              <a:latin typeface="ＭＳ Ｐゴシック"/>
            </a:rPr>
            <a:t>21</a:t>
          </a:r>
          <a:r>
            <a:rPr kumimoji="1" lang="ja-JP" altLang="en-US" sz="1200">
              <a:latin typeface="ＭＳ Ｐゴシック"/>
            </a:rPr>
            <a:t>年度をピークに元利償還金は年々減少していくので、当年は前年度比で</a:t>
          </a:r>
          <a:r>
            <a:rPr kumimoji="1" lang="en-US" altLang="ja-JP" sz="1200">
              <a:latin typeface="ＭＳ Ｐゴシック"/>
            </a:rPr>
            <a:t>1.5</a:t>
          </a:r>
          <a:r>
            <a:rPr kumimoji="1" lang="ja-JP" altLang="en-US" sz="1200">
              <a:latin typeface="ＭＳ Ｐゴシック"/>
            </a:rPr>
            <a:t>ポイントの減少となっており、今後経常収支比率も改善されていくと考えられる。今後も新規発行債の抑制や繰上償還を検討し、公債費負担の適正化を図る。</a:t>
          </a: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4" name="テキスト ボックス 35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113284</xdr:rowOff>
    </xdr:from>
    <xdr:to>
      <xdr:col>7</xdr:col>
      <xdr:colOff>15875</xdr:colOff>
      <xdr:row>79</xdr:row>
      <xdr:rowOff>92711</xdr:rowOff>
    </xdr:to>
    <xdr:cxnSp macro="">
      <xdr:nvCxnSpPr>
        <xdr:cNvPr id="356" name="直線コネクタ 355"/>
        <xdr:cNvCxnSpPr/>
      </xdr:nvCxnSpPr>
      <xdr:spPr>
        <a:xfrm flipV="1">
          <a:off x="4826000" y="12457684"/>
          <a:ext cx="0" cy="1179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64788</xdr:rowOff>
    </xdr:from>
    <xdr:ext cx="762000" cy="259045"/>
    <xdr:sp macro="" textlink="">
      <xdr:nvSpPr>
        <xdr:cNvPr id="357" name="公債費最小値テキスト"/>
        <xdr:cNvSpPr txBox="1"/>
      </xdr:nvSpPr>
      <xdr:spPr>
        <a:xfrm>
          <a:off x="4914900" y="136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33.0</a:t>
          </a:r>
          <a:endParaRPr kumimoji="1" lang="ja-JP" altLang="en-US" sz="1000" b="1">
            <a:latin typeface="ＭＳ Ｐゴシック"/>
          </a:endParaRPr>
        </a:p>
      </xdr:txBody>
    </xdr:sp>
    <xdr:clientData/>
  </xdr:oneCellAnchor>
  <xdr:twoCellAnchor>
    <xdr:from>
      <xdr:col>6</xdr:col>
      <xdr:colOff>612775</xdr:colOff>
      <xdr:row>79</xdr:row>
      <xdr:rowOff>92711</xdr:rowOff>
    </xdr:from>
    <xdr:to>
      <xdr:col>7</xdr:col>
      <xdr:colOff>104775</xdr:colOff>
      <xdr:row>79</xdr:row>
      <xdr:rowOff>92711</xdr:rowOff>
    </xdr:to>
    <xdr:cxnSp macro="">
      <xdr:nvCxnSpPr>
        <xdr:cNvPr id="358" name="直線コネクタ 357"/>
        <xdr:cNvCxnSpPr/>
      </xdr:nvCxnSpPr>
      <xdr:spPr>
        <a:xfrm>
          <a:off x="4737100" y="1363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28211</xdr:rowOff>
    </xdr:from>
    <xdr:ext cx="762000" cy="259045"/>
    <xdr:sp macro="" textlink="">
      <xdr:nvSpPr>
        <xdr:cNvPr id="359" name="公債費最大値テキスト"/>
        <xdr:cNvSpPr txBox="1"/>
      </xdr:nvSpPr>
      <xdr:spPr>
        <a:xfrm>
          <a:off x="4914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72</xdr:row>
      <xdr:rowOff>113284</xdr:rowOff>
    </xdr:from>
    <xdr:to>
      <xdr:col>7</xdr:col>
      <xdr:colOff>104775</xdr:colOff>
      <xdr:row>72</xdr:row>
      <xdr:rowOff>113284</xdr:rowOff>
    </xdr:to>
    <xdr:cxnSp macro="">
      <xdr:nvCxnSpPr>
        <xdr:cNvPr id="360" name="直線コネクタ 359"/>
        <xdr:cNvCxnSpPr/>
      </xdr:nvCxnSpPr>
      <xdr:spPr>
        <a:xfrm>
          <a:off x="4737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131572</xdr:rowOff>
    </xdr:from>
    <xdr:to>
      <xdr:col>7</xdr:col>
      <xdr:colOff>15875</xdr:colOff>
      <xdr:row>75</xdr:row>
      <xdr:rowOff>28702</xdr:rowOff>
    </xdr:to>
    <xdr:cxnSp macro="">
      <xdr:nvCxnSpPr>
        <xdr:cNvPr id="361" name="直線コネクタ 360"/>
        <xdr:cNvCxnSpPr/>
      </xdr:nvCxnSpPr>
      <xdr:spPr>
        <a:xfrm flipV="1">
          <a:off x="3987800" y="1281887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36847</xdr:rowOff>
    </xdr:from>
    <xdr:ext cx="762000" cy="259045"/>
    <xdr:sp macro="" textlink="">
      <xdr:nvSpPr>
        <xdr:cNvPr id="362" name="公債費平均値テキスト"/>
        <xdr:cNvSpPr txBox="1"/>
      </xdr:nvSpPr>
      <xdr:spPr>
        <a:xfrm>
          <a:off x="4914900" y="12895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64770</xdr:rowOff>
    </xdr:from>
    <xdr:to>
      <xdr:col>7</xdr:col>
      <xdr:colOff>66675</xdr:colOff>
      <xdr:row>75</xdr:row>
      <xdr:rowOff>166370</xdr:rowOff>
    </xdr:to>
    <xdr:sp macro="" textlink="">
      <xdr:nvSpPr>
        <xdr:cNvPr id="363" name="フローチャート : 判断 362"/>
        <xdr:cNvSpPr/>
      </xdr:nvSpPr>
      <xdr:spPr>
        <a:xfrm>
          <a:off x="47752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28702</xdr:rowOff>
    </xdr:from>
    <xdr:to>
      <xdr:col>5</xdr:col>
      <xdr:colOff>549275</xdr:colOff>
      <xdr:row>75</xdr:row>
      <xdr:rowOff>170435</xdr:rowOff>
    </xdr:to>
    <xdr:cxnSp macro="">
      <xdr:nvCxnSpPr>
        <xdr:cNvPr id="364" name="直線コネクタ 363"/>
        <xdr:cNvCxnSpPr/>
      </xdr:nvCxnSpPr>
      <xdr:spPr>
        <a:xfrm flipV="1">
          <a:off x="3098800" y="12887452"/>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73914</xdr:rowOff>
    </xdr:from>
    <xdr:to>
      <xdr:col>5</xdr:col>
      <xdr:colOff>600075</xdr:colOff>
      <xdr:row>76</xdr:row>
      <xdr:rowOff>4065</xdr:rowOff>
    </xdr:to>
    <xdr:sp macro="" textlink="">
      <xdr:nvSpPr>
        <xdr:cNvPr id="365" name="フローチャート : 判断 364"/>
        <xdr:cNvSpPr/>
      </xdr:nvSpPr>
      <xdr:spPr>
        <a:xfrm>
          <a:off x="3937000" y="12932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160290</xdr:rowOff>
    </xdr:from>
    <xdr:ext cx="736600" cy="259045"/>
    <xdr:sp macro="" textlink="">
      <xdr:nvSpPr>
        <xdr:cNvPr id="366" name="テキスト ボックス 365"/>
        <xdr:cNvSpPr txBox="1"/>
      </xdr:nvSpPr>
      <xdr:spPr>
        <a:xfrm>
          <a:off x="3606800" y="13019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170435</xdr:rowOff>
    </xdr:from>
    <xdr:to>
      <xdr:col>4</xdr:col>
      <xdr:colOff>346075</xdr:colOff>
      <xdr:row>76</xdr:row>
      <xdr:rowOff>108713</xdr:rowOff>
    </xdr:to>
    <xdr:cxnSp macro="">
      <xdr:nvCxnSpPr>
        <xdr:cNvPr id="367" name="直線コネクタ 366"/>
        <xdr:cNvCxnSpPr/>
      </xdr:nvCxnSpPr>
      <xdr:spPr>
        <a:xfrm flipV="1">
          <a:off x="2209800" y="13029185"/>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160782</xdr:rowOff>
    </xdr:from>
    <xdr:to>
      <xdr:col>4</xdr:col>
      <xdr:colOff>396875</xdr:colOff>
      <xdr:row>76</xdr:row>
      <xdr:rowOff>90932</xdr:rowOff>
    </xdr:to>
    <xdr:sp macro="" textlink="">
      <xdr:nvSpPr>
        <xdr:cNvPr id="368" name="フローチャート : 判断 367"/>
        <xdr:cNvSpPr/>
      </xdr:nvSpPr>
      <xdr:spPr>
        <a:xfrm>
          <a:off x="3048000" y="1301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75709</xdr:rowOff>
    </xdr:from>
    <xdr:ext cx="762000" cy="259045"/>
    <xdr:sp macro="" textlink="">
      <xdr:nvSpPr>
        <xdr:cNvPr id="369" name="テキスト ボックス 368"/>
        <xdr:cNvSpPr txBox="1"/>
      </xdr:nvSpPr>
      <xdr:spPr>
        <a:xfrm>
          <a:off x="2717800" y="1310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108713</xdr:rowOff>
    </xdr:from>
    <xdr:to>
      <xdr:col>3</xdr:col>
      <xdr:colOff>142875</xdr:colOff>
      <xdr:row>77</xdr:row>
      <xdr:rowOff>97282</xdr:rowOff>
    </xdr:to>
    <xdr:cxnSp macro="">
      <xdr:nvCxnSpPr>
        <xdr:cNvPr id="370" name="直線コネクタ 369"/>
        <xdr:cNvCxnSpPr/>
      </xdr:nvCxnSpPr>
      <xdr:spPr>
        <a:xfrm flipV="1">
          <a:off x="1320800" y="13138913"/>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7620</xdr:rowOff>
    </xdr:from>
    <xdr:to>
      <xdr:col>3</xdr:col>
      <xdr:colOff>193675</xdr:colOff>
      <xdr:row>76</xdr:row>
      <xdr:rowOff>109220</xdr:rowOff>
    </xdr:to>
    <xdr:sp macro="" textlink="">
      <xdr:nvSpPr>
        <xdr:cNvPr id="371" name="フローチャート : 判断 370"/>
        <xdr:cNvSpPr/>
      </xdr:nvSpPr>
      <xdr:spPr>
        <a:xfrm>
          <a:off x="2159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119397</xdr:rowOff>
    </xdr:from>
    <xdr:ext cx="762000" cy="259045"/>
    <xdr:sp macro="" textlink="">
      <xdr:nvSpPr>
        <xdr:cNvPr id="372" name="テキスト ボックス 371"/>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121920</xdr:rowOff>
    </xdr:from>
    <xdr:to>
      <xdr:col>1</xdr:col>
      <xdr:colOff>676275</xdr:colOff>
      <xdr:row>77</xdr:row>
      <xdr:rowOff>52070</xdr:rowOff>
    </xdr:to>
    <xdr:sp macro="" textlink="">
      <xdr:nvSpPr>
        <xdr:cNvPr id="373" name="フローチャート : 判断 372"/>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62247</xdr:rowOff>
    </xdr:from>
    <xdr:ext cx="762000" cy="259045"/>
    <xdr:sp macro="" textlink="">
      <xdr:nvSpPr>
        <xdr:cNvPr id="374" name="テキスト ボックス 373"/>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74</xdr:row>
      <xdr:rowOff>80772</xdr:rowOff>
    </xdr:from>
    <xdr:to>
      <xdr:col>7</xdr:col>
      <xdr:colOff>66675</xdr:colOff>
      <xdr:row>75</xdr:row>
      <xdr:rowOff>10922</xdr:rowOff>
    </xdr:to>
    <xdr:sp macro="" textlink="">
      <xdr:nvSpPr>
        <xdr:cNvPr id="380" name="円/楕円 379"/>
        <xdr:cNvSpPr/>
      </xdr:nvSpPr>
      <xdr:spPr>
        <a:xfrm>
          <a:off x="4775200" y="1276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97299</xdr:rowOff>
    </xdr:from>
    <xdr:ext cx="762000" cy="259045"/>
    <xdr:sp macro="" textlink="">
      <xdr:nvSpPr>
        <xdr:cNvPr id="381" name="公債費該当値テキスト"/>
        <xdr:cNvSpPr txBox="1"/>
      </xdr:nvSpPr>
      <xdr:spPr>
        <a:xfrm>
          <a:off x="4914900" y="1261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149352</xdr:rowOff>
    </xdr:from>
    <xdr:to>
      <xdr:col>5</xdr:col>
      <xdr:colOff>600075</xdr:colOff>
      <xdr:row>75</xdr:row>
      <xdr:rowOff>79502</xdr:rowOff>
    </xdr:to>
    <xdr:sp macro="" textlink="">
      <xdr:nvSpPr>
        <xdr:cNvPr id="382" name="円/楕円 381"/>
        <xdr:cNvSpPr/>
      </xdr:nvSpPr>
      <xdr:spPr>
        <a:xfrm>
          <a:off x="3937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89679</xdr:rowOff>
    </xdr:from>
    <xdr:ext cx="736600" cy="259045"/>
    <xdr:sp macro="" textlink="">
      <xdr:nvSpPr>
        <xdr:cNvPr id="383" name="テキスト ボックス 382"/>
        <xdr:cNvSpPr txBox="1"/>
      </xdr:nvSpPr>
      <xdr:spPr>
        <a:xfrm>
          <a:off x="3606800" y="12605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119634</xdr:rowOff>
    </xdr:from>
    <xdr:to>
      <xdr:col>4</xdr:col>
      <xdr:colOff>396875</xdr:colOff>
      <xdr:row>76</xdr:row>
      <xdr:rowOff>49783</xdr:rowOff>
    </xdr:to>
    <xdr:sp macro="" textlink="">
      <xdr:nvSpPr>
        <xdr:cNvPr id="384" name="円/楕円 383"/>
        <xdr:cNvSpPr/>
      </xdr:nvSpPr>
      <xdr:spPr>
        <a:xfrm>
          <a:off x="3048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59961</xdr:rowOff>
    </xdr:from>
    <xdr:ext cx="762000" cy="259045"/>
    <xdr:sp macro="" textlink="">
      <xdr:nvSpPr>
        <xdr:cNvPr id="385" name="テキスト ボックス 384"/>
        <xdr:cNvSpPr txBox="1"/>
      </xdr:nvSpPr>
      <xdr:spPr>
        <a:xfrm>
          <a:off x="2717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57913</xdr:rowOff>
    </xdr:from>
    <xdr:to>
      <xdr:col>3</xdr:col>
      <xdr:colOff>193675</xdr:colOff>
      <xdr:row>76</xdr:row>
      <xdr:rowOff>159513</xdr:rowOff>
    </xdr:to>
    <xdr:sp macro="" textlink="">
      <xdr:nvSpPr>
        <xdr:cNvPr id="386" name="円/楕円 385"/>
        <xdr:cNvSpPr/>
      </xdr:nvSpPr>
      <xdr:spPr>
        <a:xfrm>
          <a:off x="2159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144290</xdr:rowOff>
    </xdr:from>
    <xdr:ext cx="762000" cy="259045"/>
    <xdr:sp macro="" textlink="">
      <xdr:nvSpPr>
        <xdr:cNvPr id="387" name="テキスト ボックス 386"/>
        <xdr:cNvSpPr txBox="1"/>
      </xdr:nvSpPr>
      <xdr:spPr>
        <a:xfrm>
          <a:off x="1828800" y="1317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46482</xdr:rowOff>
    </xdr:from>
    <xdr:to>
      <xdr:col>1</xdr:col>
      <xdr:colOff>676275</xdr:colOff>
      <xdr:row>77</xdr:row>
      <xdr:rowOff>148082</xdr:rowOff>
    </xdr:to>
    <xdr:sp macro="" textlink="">
      <xdr:nvSpPr>
        <xdr:cNvPr id="388" name="円/楕円 387"/>
        <xdr:cNvSpPr/>
      </xdr:nvSpPr>
      <xdr:spPr>
        <a:xfrm>
          <a:off x="1270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132859</xdr:rowOff>
    </xdr:from>
    <xdr:ext cx="762000" cy="259045"/>
    <xdr:sp macro="" textlink="">
      <xdr:nvSpPr>
        <xdr:cNvPr id="389" name="テキスト ボックス 388"/>
        <xdr:cNvSpPr txBox="1"/>
      </xdr:nvSpPr>
      <xdr:spPr>
        <a:xfrm>
          <a:off x="939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baseline="0">
              <a:latin typeface="ＭＳ Ｐゴシック"/>
            </a:rPr>
            <a:t> </a:t>
          </a:r>
          <a:r>
            <a:rPr kumimoji="1" lang="ja-JP" altLang="en-US" sz="1300">
              <a:latin typeface="ＭＳ Ｐゴシック"/>
            </a:rPr>
            <a:t>普通建設事業費は公営住宅建設事業や産地水産業強化支援事業の実施により増となっている。人口１人当たりの決算額が類似団体平均値</a:t>
          </a:r>
          <a:r>
            <a:rPr kumimoji="1" lang="en-US" altLang="ja-JP" sz="1300">
              <a:latin typeface="ＭＳ Ｐゴシック"/>
            </a:rPr>
            <a:t>316,331</a:t>
          </a:r>
          <a:r>
            <a:rPr kumimoji="1" lang="ja-JP" altLang="en-US" sz="1300">
              <a:latin typeface="ＭＳ Ｐゴシック"/>
            </a:rPr>
            <a:t>円に対し当村では</a:t>
          </a:r>
          <a:r>
            <a:rPr kumimoji="1" lang="en-US" altLang="ja-JP" sz="1300">
              <a:latin typeface="ＭＳ Ｐゴシック"/>
            </a:rPr>
            <a:t>127,990</a:t>
          </a:r>
          <a:r>
            <a:rPr kumimoji="1" lang="ja-JP" altLang="en-US" sz="1300">
              <a:latin typeface="ＭＳ Ｐゴシック"/>
            </a:rPr>
            <a:t>円と大きく下回る要因は、歳入の減額及び建設事業を抑制してきたためである。今後も住民にとって必要な事業を厳選し、事業内容の精査に努める。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4" name="直線コネクタ 40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5" name="テキスト ボックス 40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6" name="直線コネクタ 40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7" name="テキスト ボックス 40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8" name="直線コネクタ 40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9" name="テキスト ボックス 40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0" name="直線コネクタ 40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1" name="テキスト ボックス 41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145288</xdr:rowOff>
    </xdr:from>
    <xdr:to>
      <xdr:col>24</xdr:col>
      <xdr:colOff>31750</xdr:colOff>
      <xdr:row>79</xdr:row>
      <xdr:rowOff>101854</xdr:rowOff>
    </xdr:to>
    <xdr:cxnSp macro="">
      <xdr:nvCxnSpPr>
        <xdr:cNvPr id="415" name="直線コネクタ 414"/>
        <xdr:cNvCxnSpPr/>
      </xdr:nvCxnSpPr>
      <xdr:spPr>
        <a:xfrm flipV="1">
          <a:off x="16510000" y="12489688"/>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73931</xdr:rowOff>
    </xdr:from>
    <xdr:ext cx="762000" cy="259045"/>
    <xdr:sp macro="" textlink="">
      <xdr:nvSpPr>
        <xdr:cNvPr id="416" name="公債費以外最小値テキスト"/>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23</xdr:col>
      <xdr:colOff>628650</xdr:colOff>
      <xdr:row>79</xdr:row>
      <xdr:rowOff>101854</xdr:rowOff>
    </xdr:from>
    <xdr:to>
      <xdr:col>24</xdr:col>
      <xdr:colOff>120650</xdr:colOff>
      <xdr:row>79</xdr:row>
      <xdr:rowOff>101854</xdr:rowOff>
    </xdr:to>
    <xdr:cxnSp macro="">
      <xdr:nvCxnSpPr>
        <xdr:cNvPr id="417" name="直線コネクタ 416"/>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60215</xdr:rowOff>
    </xdr:from>
    <xdr:ext cx="762000" cy="259045"/>
    <xdr:sp macro="" textlink="">
      <xdr:nvSpPr>
        <xdr:cNvPr id="418" name="公債費以外最大値テキスト"/>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35.8</a:t>
          </a:r>
          <a:endParaRPr kumimoji="1" lang="ja-JP" altLang="en-US" sz="1000" b="1">
            <a:latin typeface="ＭＳ Ｐゴシック"/>
          </a:endParaRPr>
        </a:p>
      </xdr:txBody>
    </xdr:sp>
    <xdr:clientData/>
  </xdr:oneCellAnchor>
  <xdr:twoCellAnchor>
    <xdr:from>
      <xdr:col>23</xdr:col>
      <xdr:colOff>628650</xdr:colOff>
      <xdr:row>72</xdr:row>
      <xdr:rowOff>145288</xdr:rowOff>
    </xdr:from>
    <xdr:to>
      <xdr:col>24</xdr:col>
      <xdr:colOff>120650</xdr:colOff>
      <xdr:row>72</xdr:row>
      <xdr:rowOff>145288</xdr:rowOff>
    </xdr:to>
    <xdr:cxnSp macro="">
      <xdr:nvCxnSpPr>
        <xdr:cNvPr id="419" name="直線コネクタ 418"/>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94996</xdr:rowOff>
    </xdr:from>
    <xdr:to>
      <xdr:col>24</xdr:col>
      <xdr:colOff>31750</xdr:colOff>
      <xdr:row>76</xdr:row>
      <xdr:rowOff>110998</xdr:rowOff>
    </xdr:to>
    <xdr:cxnSp macro="">
      <xdr:nvCxnSpPr>
        <xdr:cNvPr id="420" name="直線コネクタ 419"/>
        <xdr:cNvCxnSpPr/>
      </xdr:nvCxnSpPr>
      <xdr:spPr>
        <a:xfrm>
          <a:off x="15671800" y="13125196"/>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154449</xdr:rowOff>
    </xdr:from>
    <xdr:ext cx="762000" cy="259045"/>
    <xdr:sp macro="" textlink="">
      <xdr:nvSpPr>
        <xdr:cNvPr id="421" name="公債費以外平均値テキスト"/>
        <xdr:cNvSpPr txBox="1"/>
      </xdr:nvSpPr>
      <xdr:spPr>
        <a:xfrm>
          <a:off x="16598900" y="12841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137922</xdr:rowOff>
    </xdr:from>
    <xdr:to>
      <xdr:col>24</xdr:col>
      <xdr:colOff>82550</xdr:colOff>
      <xdr:row>76</xdr:row>
      <xdr:rowOff>68072</xdr:rowOff>
    </xdr:to>
    <xdr:sp macro="" textlink="">
      <xdr:nvSpPr>
        <xdr:cNvPr id="422" name="フローチャート : 判断 421"/>
        <xdr:cNvSpPr/>
      </xdr:nvSpPr>
      <xdr:spPr>
        <a:xfrm>
          <a:off x="16459200" y="12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94996</xdr:rowOff>
    </xdr:from>
    <xdr:to>
      <xdr:col>22</xdr:col>
      <xdr:colOff>565150</xdr:colOff>
      <xdr:row>76</xdr:row>
      <xdr:rowOff>154432</xdr:rowOff>
    </xdr:to>
    <xdr:cxnSp macro="">
      <xdr:nvCxnSpPr>
        <xdr:cNvPr id="423" name="直線コネクタ 422"/>
        <xdr:cNvCxnSpPr/>
      </xdr:nvCxnSpPr>
      <xdr:spPr>
        <a:xfrm flipV="1">
          <a:off x="14782800" y="131251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131064</xdr:rowOff>
    </xdr:from>
    <xdr:to>
      <xdr:col>22</xdr:col>
      <xdr:colOff>615950</xdr:colOff>
      <xdr:row>76</xdr:row>
      <xdr:rowOff>61215</xdr:rowOff>
    </xdr:to>
    <xdr:sp macro="" textlink="">
      <xdr:nvSpPr>
        <xdr:cNvPr id="424" name="フローチャート : 判断 423"/>
        <xdr:cNvSpPr/>
      </xdr:nvSpPr>
      <xdr:spPr>
        <a:xfrm>
          <a:off x="15621000" y="129898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71391</xdr:rowOff>
    </xdr:from>
    <xdr:ext cx="736600" cy="259045"/>
    <xdr:sp macro="" textlink="">
      <xdr:nvSpPr>
        <xdr:cNvPr id="425" name="テキスト ボックス 424"/>
        <xdr:cNvSpPr txBox="1"/>
      </xdr:nvSpPr>
      <xdr:spPr>
        <a:xfrm>
          <a:off x="15290800" y="1275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154432</xdr:rowOff>
    </xdr:from>
    <xdr:to>
      <xdr:col>21</xdr:col>
      <xdr:colOff>361950</xdr:colOff>
      <xdr:row>76</xdr:row>
      <xdr:rowOff>154432</xdr:rowOff>
    </xdr:to>
    <xdr:cxnSp macro="">
      <xdr:nvCxnSpPr>
        <xdr:cNvPr id="426" name="直線コネクタ 425"/>
        <xdr:cNvCxnSpPr/>
      </xdr:nvCxnSpPr>
      <xdr:spPr>
        <a:xfrm>
          <a:off x="13893800" y="13013182"/>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147065</xdr:rowOff>
    </xdr:from>
    <xdr:to>
      <xdr:col>21</xdr:col>
      <xdr:colOff>412750</xdr:colOff>
      <xdr:row>76</xdr:row>
      <xdr:rowOff>77215</xdr:rowOff>
    </xdr:to>
    <xdr:sp macro="" textlink="">
      <xdr:nvSpPr>
        <xdr:cNvPr id="427" name="フローチャート : 判断 426"/>
        <xdr:cNvSpPr/>
      </xdr:nvSpPr>
      <xdr:spPr>
        <a:xfrm>
          <a:off x="14732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87393</xdr:rowOff>
    </xdr:from>
    <xdr:ext cx="762000" cy="259045"/>
    <xdr:sp macro="" textlink="">
      <xdr:nvSpPr>
        <xdr:cNvPr id="428" name="テキスト ボックス 427"/>
        <xdr:cNvSpPr txBox="1"/>
      </xdr:nvSpPr>
      <xdr:spPr>
        <a:xfrm>
          <a:off x="14401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154432</xdr:rowOff>
    </xdr:from>
    <xdr:to>
      <xdr:col>20</xdr:col>
      <xdr:colOff>158750</xdr:colOff>
      <xdr:row>76</xdr:row>
      <xdr:rowOff>78994</xdr:rowOff>
    </xdr:to>
    <xdr:cxnSp macro="">
      <xdr:nvCxnSpPr>
        <xdr:cNvPr id="429" name="直線コネクタ 428"/>
        <xdr:cNvCxnSpPr/>
      </xdr:nvCxnSpPr>
      <xdr:spPr>
        <a:xfrm flipV="1">
          <a:off x="13004800" y="1301318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57912</xdr:rowOff>
    </xdr:from>
    <xdr:to>
      <xdr:col>20</xdr:col>
      <xdr:colOff>209550</xdr:colOff>
      <xdr:row>75</xdr:row>
      <xdr:rowOff>159513</xdr:rowOff>
    </xdr:to>
    <xdr:sp macro="" textlink="">
      <xdr:nvSpPr>
        <xdr:cNvPr id="430" name="フローチャート : 判断 429"/>
        <xdr:cNvSpPr/>
      </xdr:nvSpPr>
      <xdr:spPr>
        <a:xfrm>
          <a:off x="13843000" y="129166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169689</xdr:rowOff>
    </xdr:from>
    <xdr:ext cx="762000" cy="259045"/>
    <xdr:sp macro="" textlink="">
      <xdr:nvSpPr>
        <xdr:cNvPr id="431" name="テキスト ボックス 430"/>
        <xdr:cNvSpPr txBox="1"/>
      </xdr:nvSpPr>
      <xdr:spPr>
        <a:xfrm>
          <a:off x="13512800" y="12685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96774</xdr:rowOff>
    </xdr:from>
    <xdr:to>
      <xdr:col>19</xdr:col>
      <xdr:colOff>6350</xdr:colOff>
      <xdr:row>76</xdr:row>
      <xdr:rowOff>26924</xdr:rowOff>
    </xdr:to>
    <xdr:sp macro="" textlink="">
      <xdr:nvSpPr>
        <xdr:cNvPr id="432" name="フローチャート : 判断 431"/>
        <xdr:cNvSpPr/>
      </xdr:nvSpPr>
      <xdr:spPr>
        <a:xfrm>
          <a:off x="12954000" y="1295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37101</xdr:rowOff>
    </xdr:from>
    <xdr:ext cx="762000" cy="259045"/>
    <xdr:sp macro="" textlink="">
      <xdr:nvSpPr>
        <xdr:cNvPr id="433" name="テキスト ボックス 432"/>
        <xdr:cNvSpPr txBox="1"/>
      </xdr:nvSpPr>
      <xdr:spPr>
        <a:xfrm>
          <a:off x="12623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60198</xdr:rowOff>
    </xdr:from>
    <xdr:to>
      <xdr:col>24</xdr:col>
      <xdr:colOff>82550</xdr:colOff>
      <xdr:row>76</xdr:row>
      <xdr:rowOff>161798</xdr:rowOff>
    </xdr:to>
    <xdr:sp macro="" textlink="">
      <xdr:nvSpPr>
        <xdr:cNvPr id="439" name="円/楕円 438"/>
        <xdr:cNvSpPr/>
      </xdr:nvSpPr>
      <xdr:spPr>
        <a:xfrm>
          <a:off x="16459200" y="1309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32275</xdr:rowOff>
    </xdr:from>
    <xdr:ext cx="762000" cy="259045"/>
    <xdr:sp macro="" textlink="">
      <xdr:nvSpPr>
        <xdr:cNvPr id="440" name="公債費以外該当値テキスト"/>
        <xdr:cNvSpPr txBox="1"/>
      </xdr:nvSpPr>
      <xdr:spPr>
        <a:xfrm>
          <a:off x="16598900" y="13062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44196</xdr:rowOff>
    </xdr:from>
    <xdr:to>
      <xdr:col>22</xdr:col>
      <xdr:colOff>615950</xdr:colOff>
      <xdr:row>76</xdr:row>
      <xdr:rowOff>145796</xdr:rowOff>
    </xdr:to>
    <xdr:sp macro="" textlink="">
      <xdr:nvSpPr>
        <xdr:cNvPr id="441" name="円/楕円 440"/>
        <xdr:cNvSpPr/>
      </xdr:nvSpPr>
      <xdr:spPr>
        <a:xfrm>
          <a:off x="15621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130573</xdr:rowOff>
    </xdr:from>
    <xdr:ext cx="736600" cy="259045"/>
    <xdr:sp macro="" textlink="">
      <xdr:nvSpPr>
        <xdr:cNvPr id="442" name="テキスト ボックス 441"/>
        <xdr:cNvSpPr txBox="1"/>
      </xdr:nvSpPr>
      <xdr:spPr>
        <a:xfrm>
          <a:off x="15290800" y="13160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103632</xdr:rowOff>
    </xdr:from>
    <xdr:to>
      <xdr:col>21</xdr:col>
      <xdr:colOff>412750</xdr:colOff>
      <xdr:row>77</xdr:row>
      <xdr:rowOff>33782</xdr:rowOff>
    </xdr:to>
    <xdr:sp macro="" textlink="">
      <xdr:nvSpPr>
        <xdr:cNvPr id="443" name="円/楕円 442"/>
        <xdr:cNvSpPr/>
      </xdr:nvSpPr>
      <xdr:spPr>
        <a:xfrm>
          <a:off x="14732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18559</xdr:rowOff>
    </xdr:from>
    <xdr:ext cx="762000" cy="259045"/>
    <xdr:sp macro="" textlink="">
      <xdr:nvSpPr>
        <xdr:cNvPr id="444" name="テキスト ボックス 443"/>
        <xdr:cNvSpPr txBox="1"/>
      </xdr:nvSpPr>
      <xdr:spPr>
        <a:xfrm>
          <a:off x="14401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103632</xdr:rowOff>
    </xdr:from>
    <xdr:to>
      <xdr:col>20</xdr:col>
      <xdr:colOff>209550</xdr:colOff>
      <xdr:row>76</xdr:row>
      <xdr:rowOff>33781</xdr:rowOff>
    </xdr:to>
    <xdr:sp macro="" textlink="">
      <xdr:nvSpPr>
        <xdr:cNvPr id="445" name="円/楕円 444"/>
        <xdr:cNvSpPr/>
      </xdr:nvSpPr>
      <xdr:spPr>
        <a:xfrm>
          <a:off x="13843000" y="129623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18559</xdr:rowOff>
    </xdr:from>
    <xdr:ext cx="762000" cy="259045"/>
    <xdr:sp macro="" textlink="">
      <xdr:nvSpPr>
        <xdr:cNvPr id="446" name="テキスト ボックス 445"/>
        <xdr:cNvSpPr txBox="1"/>
      </xdr:nvSpPr>
      <xdr:spPr>
        <a:xfrm>
          <a:off x="13512800" y="1304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28194</xdr:rowOff>
    </xdr:from>
    <xdr:to>
      <xdr:col>19</xdr:col>
      <xdr:colOff>6350</xdr:colOff>
      <xdr:row>76</xdr:row>
      <xdr:rowOff>129794</xdr:rowOff>
    </xdr:to>
    <xdr:sp macro="" textlink="">
      <xdr:nvSpPr>
        <xdr:cNvPr id="447" name="円/楕円 446"/>
        <xdr:cNvSpPr/>
      </xdr:nvSpPr>
      <xdr:spPr>
        <a:xfrm>
          <a:off x="12954000" y="1305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114571</xdr:rowOff>
    </xdr:from>
    <xdr:ext cx="762000" cy="259045"/>
    <xdr:sp macro="" textlink="">
      <xdr:nvSpPr>
        <xdr:cNvPr id="448" name="テキスト ボックス 447"/>
        <xdr:cNvSpPr txBox="1"/>
      </xdr:nvSpPr>
      <xdr:spPr>
        <a:xfrm>
          <a:off x="12623800" y="1314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青森県蓬田村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35535</xdr:rowOff>
    </xdr:from>
    <xdr:to>
      <xdr:col>4</xdr:col>
      <xdr:colOff>1117600</xdr:colOff>
      <xdr:row>20</xdr:row>
      <xdr:rowOff>103795</xdr:rowOff>
    </xdr:to>
    <xdr:cxnSp macro="">
      <xdr:nvCxnSpPr>
        <xdr:cNvPr id="47" name="直線コネクタ 46"/>
        <xdr:cNvCxnSpPr/>
      </xdr:nvCxnSpPr>
      <xdr:spPr bwMode="auto">
        <a:xfrm flipV="1">
          <a:off x="5651500" y="1969110"/>
          <a:ext cx="0" cy="1611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75872</xdr:rowOff>
    </xdr:from>
    <xdr:ext cx="762000" cy="259045"/>
    <xdr:sp macro="" textlink="">
      <xdr:nvSpPr>
        <xdr:cNvPr id="48" name="人口1人当たり決算額の推移最小値テキスト130"/>
        <xdr:cNvSpPr txBox="1"/>
      </xdr:nvSpPr>
      <xdr:spPr>
        <a:xfrm>
          <a:off x="5740400" y="355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109,189</a:t>
          </a:r>
          <a:endParaRPr kumimoji="1" lang="ja-JP" altLang="en-US" sz="1000" b="1">
            <a:latin typeface="ＭＳ Ｐゴシック"/>
          </a:endParaRPr>
        </a:p>
      </xdr:txBody>
    </xdr:sp>
    <xdr:clientData/>
  </xdr:oneCellAnchor>
  <xdr:twoCellAnchor>
    <xdr:from>
      <xdr:col>4</xdr:col>
      <xdr:colOff>1028700</xdr:colOff>
      <xdr:row>20</xdr:row>
      <xdr:rowOff>103795</xdr:rowOff>
    </xdr:from>
    <xdr:to>
      <xdr:col>5</xdr:col>
      <xdr:colOff>73025</xdr:colOff>
      <xdr:row>20</xdr:row>
      <xdr:rowOff>103795</xdr:rowOff>
    </xdr:to>
    <xdr:cxnSp macro="">
      <xdr:nvCxnSpPr>
        <xdr:cNvPr id="49" name="直線コネクタ 48"/>
        <xdr:cNvCxnSpPr/>
      </xdr:nvCxnSpPr>
      <xdr:spPr bwMode="auto">
        <a:xfrm>
          <a:off x="5562600" y="35804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121912</xdr:rowOff>
    </xdr:from>
    <xdr:ext cx="762000" cy="259045"/>
    <xdr:sp macro="" textlink="">
      <xdr:nvSpPr>
        <xdr:cNvPr id="50" name="人口1人当たり決算額の推移最大値テキスト130"/>
        <xdr:cNvSpPr txBox="1"/>
      </xdr:nvSpPr>
      <xdr:spPr>
        <a:xfrm>
          <a:off x="5740400" y="171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602,591</a:t>
          </a:r>
          <a:endParaRPr kumimoji="1" lang="ja-JP" altLang="en-US" sz="1000" b="1">
            <a:latin typeface="ＭＳ Ｐゴシック"/>
          </a:endParaRPr>
        </a:p>
      </xdr:txBody>
    </xdr:sp>
    <xdr:clientData/>
  </xdr:oneCellAnchor>
  <xdr:twoCellAnchor>
    <xdr:from>
      <xdr:col>4</xdr:col>
      <xdr:colOff>1028700</xdr:colOff>
      <xdr:row>11</xdr:row>
      <xdr:rowOff>35535</xdr:rowOff>
    </xdr:from>
    <xdr:to>
      <xdr:col>5</xdr:col>
      <xdr:colOff>73025</xdr:colOff>
      <xdr:row>11</xdr:row>
      <xdr:rowOff>35535</xdr:rowOff>
    </xdr:to>
    <xdr:cxnSp macro="">
      <xdr:nvCxnSpPr>
        <xdr:cNvPr id="51" name="直線コネクタ 50"/>
        <xdr:cNvCxnSpPr/>
      </xdr:nvCxnSpPr>
      <xdr:spPr bwMode="auto">
        <a:xfrm>
          <a:off x="5562600" y="1969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43510</xdr:rowOff>
    </xdr:from>
    <xdr:to>
      <xdr:col>4</xdr:col>
      <xdr:colOff>1117600</xdr:colOff>
      <xdr:row>19</xdr:row>
      <xdr:rowOff>43716</xdr:rowOff>
    </xdr:to>
    <xdr:cxnSp macro="">
      <xdr:nvCxnSpPr>
        <xdr:cNvPr id="52" name="直線コネクタ 51"/>
        <xdr:cNvCxnSpPr/>
      </xdr:nvCxnSpPr>
      <xdr:spPr bwMode="auto">
        <a:xfrm flipV="1">
          <a:off x="5003800" y="3348685"/>
          <a:ext cx="647700" cy="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43684</xdr:rowOff>
    </xdr:from>
    <xdr:ext cx="762000" cy="259045"/>
    <xdr:sp macro="" textlink="">
      <xdr:nvSpPr>
        <xdr:cNvPr id="53" name="人口1人当たり決算額の推移平均値テキスト130"/>
        <xdr:cNvSpPr txBox="1"/>
      </xdr:nvSpPr>
      <xdr:spPr>
        <a:xfrm>
          <a:off x="5740400" y="3005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27157</xdr:rowOff>
    </xdr:from>
    <xdr:to>
      <xdr:col>5</xdr:col>
      <xdr:colOff>34925</xdr:colOff>
      <xdr:row>18</xdr:row>
      <xdr:rowOff>128756</xdr:rowOff>
    </xdr:to>
    <xdr:sp macro="" textlink="">
      <xdr:nvSpPr>
        <xdr:cNvPr id="54" name="フローチャート : 判断 53"/>
        <xdr:cNvSpPr/>
      </xdr:nvSpPr>
      <xdr:spPr bwMode="auto">
        <a:xfrm>
          <a:off x="5600700" y="3160882"/>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7084</xdr:rowOff>
    </xdr:from>
    <xdr:to>
      <xdr:col>4</xdr:col>
      <xdr:colOff>469900</xdr:colOff>
      <xdr:row>19</xdr:row>
      <xdr:rowOff>43716</xdr:rowOff>
    </xdr:to>
    <xdr:cxnSp macro="">
      <xdr:nvCxnSpPr>
        <xdr:cNvPr id="55" name="直線コネクタ 54"/>
        <xdr:cNvCxnSpPr/>
      </xdr:nvCxnSpPr>
      <xdr:spPr bwMode="auto">
        <a:xfrm>
          <a:off x="4305300" y="3312259"/>
          <a:ext cx="698500" cy="36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36915</xdr:rowOff>
    </xdr:from>
    <xdr:to>
      <xdr:col>4</xdr:col>
      <xdr:colOff>520700</xdr:colOff>
      <xdr:row>18</xdr:row>
      <xdr:rowOff>138515</xdr:rowOff>
    </xdr:to>
    <xdr:sp macro="" textlink="">
      <xdr:nvSpPr>
        <xdr:cNvPr id="56" name="フローチャート : 判断 55"/>
        <xdr:cNvSpPr/>
      </xdr:nvSpPr>
      <xdr:spPr bwMode="auto">
        <a:xfrm>
          <a:off x="4953000" y="3170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148692</xdr:rowOff>
    </xdr:from>
    <xdr:ext cx="736600" cy="259045"/>
    <xdr:sp macro="" textlink="">
      <xdr:nvSpPr>
        <xdr:cNvPr id="57" name="テキスト ボックス 56"/>
        <xdr:cNvSpPr txBox="1"/>
      </xdr:nvSpPr>
      <xdr:spPr>
        <a:xfrm>
          <a:off x="4622800" y="293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7084</xdr:rowOff>
    </xdr:from>
    <xdr:to>
      <xdr:col>3</xdr:col>
      <xdr:colOff>904875</xdr:colOff>
      <xdr:row>19</xdr:row>
      <xdr:rowOff>37935</xdr:rowOff>
    </xdr:to>
    <xdr:cxnSp macro="">
      <xdr:nvCxnSpPr>
        <xdr:cNvPr id="58" name="直線コネクタ 57"/>
        <xdr:cNvCxnSpPr/>
      </xdr:nvCxnSpPr>
      <xdr:spPr bwMode="auto">
        <a:xfrm flipV="1">
          <a:off x="3606800" y="3312259"/>
          <a:ext cx="698500" cy="30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34050</xdr:rowOff>
    </xdr:from>
    <xdr:to>
      <xdr:col>3</xdr:col>
      <xdr:colOff>955675</xdr:colOff>
      <xdr:row>18</xdr:row>
      <xdr:rowOff>135651</xdr:rowOff>
    </xdr:to>
    <xdr:sp macro="" textlink="">
      <xdr:nvSpPr>
        <xdr:cNvPr id="59" name="フローチャート : 判断 58"/>
        <xdr:cNvSpPr/>
      </xdr:nvSpPr>
      <xdr:spPr bwMode="auto">
        <a:xfrm>
          <a:off x="4254500" y="316777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145827</xdr:rowOff>
    </xdr:from>
    <xdr:ext cx="762000" cy="259045"/>
    <xdr:sp macro="" textlink="">
      <xdr:nvSpPr>
        <xdr:cNvPr id="60" name="テキスト ボックス 59"/>
        <xdr:cNvSpPr txBox="1"/>
      </xdr:nvSpPr>
      <xdr:spPr>
        <a:xfrm>
          <a:off x="3924300" y="293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37935</xdr:rowOff>
    </xdr:from>
    <xdr:to>
      <xdr:col>3</xdr:col>
      <xdr:colOff>206375</xdr:colOff>
      <xdr:row>19</xdr:row>
      <xdr:rowOff>65384</xdr:rowOff>
    </xdr:to>
    <xdr:cxnSp macro="">
      <xdr:nvCxnSpPr>
        <xdr:cNvPr id="61" name="直線コネクタ 60"/>
        <xdr:cNvCxnSpPr/>
      </xdr:nvCxnSpPr>
      <xdr:spPr bwMode="auto">
        <a:xfrm flipV="1">
          <a:off x="2908300" y="3343110"/>
          <a:ext cx="698500" cy="27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45020</xdr:rowOff>
    </xdr:from>
    <xdr:to>
      <xdr:col>3</xdr:col>
      <xdr:colOff>257175</xdr:colOff>
      <xdr:row>18</xdr:row>
      <xdr:rowOff>146620</xdr:rowOff>
    </xdr:to>
    <xdr:sp macro="" textlink="">
      <xdr:nvSpPr>
        <xdr:cNvPr id="62" name="フローチャート : 判断 61"/>
        <xdr:cNvSpPr/>
      </xdr:nvSpPr>
      <xdr:spPr bwMode="auto">
        <a:xfrm>
          <a:off x="3556000" y="3178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156797</xdr:rowOff>
    </xdr:from>
    <xdr:ext cx="762000" cy="259045"/>
    <xdr:sp macro="" textlink="">
      <xdr:nvSpPr>
        <xdr:cNvPr id="63" name="テキスト ボックス 62"/>
        <xdr:cNvSpPr txBox="1"/>
      </xdr:nvSpPr>
      <xdr:spPr>
        <a:xfrm>
          <a:off x="3225800" y="294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54768</xdr:rowOff>
    </xdr:from>
    <xdr:to>
      <xdr:col>2</xdr:col>
      <xdr:colOff>692150</xdr:colOff>
      <xdr:row>18</xdr:row>
      <xdr:rowOff>156368</xdr:rowOff>
    </xdr:to>
    <xdr:sp macro="" textlink="">
      <xdr:nvSpPr>
        <xdr:cNvPr id="64" name="フローチャート : 判断 63"/>
        <xdr:cNvSpPr/>
      </xdr:nvSpPr>
      <xdr:spPr bwMode="auto">
        <a:xfrm>
          <a:off x="2857500" y="3188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166545</xdr:rowOff>
    </xdr:from>
    <xdr:ext cx="762000" cy="259045"/>
    <xdr:sp macro="" textlink="">
      <xdr:nvSpPr>
        <xdr:cNvPr id="65" name="テキスト ボックス 64"/>
        <xdr:cNvSpPr txBox="1"/>
      </xdr:nvSpPr>
      <xdr:spPr>
        <a:xfrm>
          <a:off x="2527300" y="295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213,646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164160</xdr:rowOff>
    </xdr:from>
    <xdr:to>
      <xdr:col>5</xdr:col>
      <xdr:colOff>34925</xdr:colOff>
      <xdr:row>19</xdr:row>
      <xdr:rowOff>94310</xdr:rowOff>
    </xdr:to>
    <xdr:sp macro="" textlink="">
      <xdr:nvSpPr>
        <xdr:cNvPr id="71" name="円/楕円 70"/>
        <xdr:cNvSpPr/>
      </xdr:nvSpPr>
      <xdr:spPr bwMode="auto">
        <a:xfrm>
          <a:off x="5600700" y="3297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136237</xdr:rowOff>
    </xdr:from>
    <xdr:ext cx="762000" cy="259045"/>
    <xdr:sp macro="" textlink="">
      <xdr:nvSpPr>
        <xdr:cNvPr id="72" name="人口1人当たり決算額の推移該当値テキスト130"/>
        <xdr:cNvSpPr txBox="1"/>
      </xdr:nvSpPr>
      <xdr:spPr>
        <a:xfrm>
          <a:off x="5740400" y="3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180,149</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164366</xdr:rowOff>
    </xdr:from>
    <xdr:to>
      <xdr:col>4</xdr:col>
      <xdr:colOff>520700</xdr:colOff>
      <xdr:row>19</xdr:row>
      <xdr:rowOff>94516</xdr:rowOff>
    </xdr:to>
    <xdr:sp macro="" textlink="">
      <xdr:nvSpPr>
        <xdr:cNvPr id="73" name="円/楕円 72"/>
        <xdr:cNvSpPr/>
      </xdr:nvSpPr>
      <xdr:spPr bwMode="auto">
        <a:xfrm>
          <a:off x="4953000" y="3298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79293</xdr:rowOff>
    </xdr:from>
    <xdr:ext cx="736600" cy="259045"/>
    <xdr:sp macro="" textlink="">
      <xdr:nvSpPr>
        <xdr:cNvPr id="74" name="テキスト ボックス 73"/>
        <xdr:cNvSpPr txBox="1"/>
      </xdr:nvSpPr>
      <xdr:spPr>
        <a:xfrm>
          <a:off x="4622800" y="3384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180,086</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127734</xdr:rowOff>
    </xdr:from>
    <xdr:to>
      <xdr:col>3</xdr:col>
      <xdr:colOff>955675</xdr:colOff>
      <xdr:row>19</xdr:row>
      <xdr:rowOff>57884</xdr:rowOff>
    </xdr:to>
    <xdr:sp macro="" textlink="">
      <xdr:nvSpPr>
        <xdr:cNvPr id="75" name="円/楕円 74"/>
        <xdr:cNvSpPr/>
      </xdr:nvSpPr>
      <xdr:spPr bwMode="auto">
        <a:xfrm>
          <a:off x="4254500" y="3261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42661</xdr:rowOff>
    </xdr:from>
    <xdr:ext cx="762000" cy="259045"/>
    <xdr:sp macro="" textlink="">
      <xdr:nvSpPr>
        <xdr:cNvPr id="76" name="テキスト ボックス 75"/>
        <xdr:cNvSpPr txBox="1"/>
      </xdr:nvSpPr>
      <xdr:spPr>
        <a:xfrm>
          <a:off x="3924300" y="334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191,303</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158585</xdr:rowOff>
    </xdr:from>
    <xdr:to>
      <xdr:col>3</xdr:col>
      <xdr:colOff>257175</xdr:colOff>
      <xdr:row>19</xdr:row>
      <xdr:rowOff>88735</xdr:rowOff>
    </xdr:to>
    <xdr:sp macro="" textlink="">
      <xdr:nvSpPr>
        <xdr:cNvPr id="77" name="円/楕円 76"/>
        <xdr:cNvSpPr/>
      </xdr:nvSpPr>
      <xdr:spPr bwMode="auto">
        <a:xfrm>
          <a:off x="3556000" y="3292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73512</xdr:rowOff>
    </xdr:from>
    <xdr:ext cx="762000" cy="259045"/>
    <xdr:sp macro="" textlink="">
      <xdr:nvSpPr>
        <xdr:cNvPr id="78" name="テキスト ボックス 77"/>
        <xdr:cNvSpPr txBox="1"/>
      </xdr:nvSpPr>
      <xdr:spPr>
        <a:xfrm>
          <a:off x="3225800" y="3378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181,856</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14584</xdr:rowOff>
    </xdr:from>
    <xdr:to>
      <xdr:col>2</xdr:col>
      <xdr:colOff>692150</xdr:colOff>
      <xdr:row>19</xdr:row>
      <xdr:rowOff>116184</xdr:rowOff>
    </xdr:to>
    <xdr:sp macro="" textlink="">
      <xdr:nvSpPr>
        <xdr:cNvPr id="79" name="円/楕円 78"/>
        <xdr:cNvSpPr/>
      </xdr:nvSpPr>
      <xdr:spPr bwMode="auto">
        <a:xfrm>
          <a:off x="2857500" y="3319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100961</xdr:rowOff>
    </xdr:from>
    <xdr:ext cx="762000" cy="259045"/>
    <xdr:sp macro="" textlink="">
      <xdr:nvSpPr>
        <xdr:cNvPr id="80" name="テキスト ボックス 79"/>
        <xdr:cNvSpPr txBox="1"/>
      </xdr:nvSpPr>
      <xdr:spPr>
        <a:xfrm>
          <a:off x="2527300" y="340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173,451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6" name="直線コネクタ 95"/>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7" name="テキスト ボックス 96"/>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0" name="直線コネクタ 99"/>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1" name="テキスト ボックス 100"/>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79491</xdr:rowOff>
    </xdr:from>
    <xdr:to>
      <xdr:col>4</xdr:col>
      <xdr:colOff>1117600</xdr:colOff>
      <xdr:row>38</xdr:row>
      <xdr:rowOff>24170</xdr:rowOff>
    </xdr:to>
    <xdr:cxnSp macro="">
      <xdr:nvCxnSpPr>
        <xdr:cNvPr id="105" name="直線コネクタ 104"/>
        <xdr:cNvCxnSpPr/>
      </xdr:nvCxnSpPr>
      <xdr:spPr bwMode="auto">
        <a:xfrm flipV="1">
          <a:off x="5651500" y="6346941"/>
          <a:ext cx="0" cy="11448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339147</xdr:rowOff>
    </xdr:from>
    <xdr:ext cx="762000" cy="259045"/>
    <xdr:sp macro="" textlink="">
      <xdr:nvSpPr>
        <xdr:cNvPr id="106" name="人口1人当たり決算額の推移最小値テキスト445"/>
        <xdr:cNvSpPr txBox="1"/>
      </xdr:nvSpPr>
      <xdr:spPr>
        <a:xfrm>
          <a:off x="5740400" y="74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-22,007</a:t>
          </a:r>
          <a:endParaRPr kumimoji="1" lang="ja-JP" altLang="en-US" sz="1000" b="1">
            <a:latin typeface="ＭＳ Ｐゴシック"/>
          </a:endParaRPr>
        </a:p>
      </xdr:txBody>
    </xdr:sp>
    <xdr:clientData/>
  </xdr:oneCellAnchor>
  <xdr:twoCellAnchor>
    <xdr:from>
      <xdr:col>4</xdr:col>
      <xdr:colOff>1028700</xdr:colOff>
      <xdr:row>38</xdr:row>
      <xdr:rowOff>24170</xdr:rowOff>
    </xdr:from>
    <xdr:to>
      <xdr:col>5</xdr:col>
      <xdr:colOff>73025</xdr:colOff>
      <xdr:row>38</xdr:row>
      <xdr:rowOff>24170</xdr:rowOff>
    </xdr:to>
    <xdr:cxnSp macro="">
      <xdr:nvCxnSpPr>
        <xdr:cNvPr id="107" name="直線コネクタ 106"/>
        <xdr:cNvCxnSpPr/>
      </xdr:nvCxnSpPr>
      <xdr:spPr bwMode="auto">
        <a:xfrm>
          <a:off x="5562600" y="7491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165868</xdr:rowOff>
    </xdr:from>
    <xdr:ext cx="762000" cy="259045"/>
    <xdr:sp macro="" textlink="">
      <xdr:nvSpPr>
        <xdr:cNvPr id="108" name="人口1人当たり決算額の推移最大値テキスト445"/>
        <xdr:cNvSpPr txBox="1"/>
      </xdr:nvSpPr>
      <xdr:spPr>
        <a:xfrm>
          <a:off x="5740400" y="609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178,313</a:t>
          </a:r>
          <a:endParaRPr kumimoji="1" lang="ja-JP" altLang="en-US" sz="1000" b="1">
            <a:latin typeface="ＭＳ Ｐゴシック"/>
          </a:endParaRPr>
        </a:p>
      </xdr:txBody>
    </xdr:sp>
    <xdr:clientData/>
  </xdr:oneCellAnchor>
  <xdr:twoCellAnchor>
    <xdr:from>
      <xdr:col>4</xdr:col>
      <xdr:colOff>1028700</xdr:colOff>
      <xdr:row>34</xdr:row>
      <xdr:rowOff>79491</xdr:rowOff>
    </xdr:from>
    <xdr:to>
      <xdr:col>5</xdr:col>
      <xdr:colOff>73025</xdr:colOff>
      <xdr:row>34</xdr:row>
      <xdr:rowOff>79491</xdr:rowOff>
    </xdr:to>
    <xdr:cxnSp macro="">
      <xdr:nvCxnSpPr>
        <xdr:cNvPr id="109" name="直線コネクタ 108"/>
        <xdr:cNvCxnSpPr/>
      </xdr:nvCxnSpPr>
      <xdr:spPr bwMode="auto">
        <a:xfrm>
          <a:off x="5562600" y="6346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43252</xdr:rowOff>
    </xdr:from>
    <xdr:to>
      <xdr:col>4</xdr:col>
      <xdr:colOff>1117600</xdr:colOff>
      <xdr:row>37</xdr:row>
      <xdr:rowOff>97482</xdr:rowOff>
    </xdr:to>
    <xdr:cxnSp macro="">
      <xdr:nvCxnSpPr>
        <xdr:cNvPr id="110" name="直線コネクタ 109"/>
        <xdr:cNvCxnSpPr/>
      </xdr:nvCxnSpPr>
      <xdr:spPr bwMode="auto">
        <a:xfrm>
          <a:off x="5003800" y="7167952"/>
          <a:ext cx="647700" cy="54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260680</xdr:rowOff>
    </xdr:from>
    <xdr:ext cx="762000" cy="259045"/>
    <xdr:sp macro="" textlink="">
      <xdr:nvSpPr>
        <xdr:cNvPr id="111" name="人口1人当たり決算額の推移平均値テキスト445"/>
        <xdr:cNvSpPr txBox="1"/>
      </xdr:nvSpPr>
      <xdr:spPr>
        <a:xfrm>
          <a:off x="5740400" y="6871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72703</xdr:rowOff>
    </xdr:from>
    <xdr:to>
      <xdr:col>5</xdr:col>
      <xdr:colOff>34925</xdr:colOff>
      <xdr:row>37</xdr:row>
      <xdr:rowOff>2853</xdr:rowOff>
    </xdr:to>
    <xdr:sp macro="" textlink="">
      <xdr:nvSpPr>
        <xdr:cNvPr id="112" name="フローチャート : 判断 111"/>
        <xdr:cNvSpPr/>
      </xdr:nvSpPr>
      <xdr:spPr bwMode="auto">
        <a:xfrm>
          <a:off x="5600700" y="7025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155146</xdr:rowOff>
    </xdr:from>
    <xdr:to>
      <xdr:col>4</xdr:col>
      <xdr:colOff>469900</xdr:colOff>
      <xdr:row>37</xdr:row>
      <xdr:rowOff>43252</xdr:rowOff>
    </xdr:to>
    <xdr:cxnSp macro="">
      <xdr:nvCxnSpPr>
        <xdr:cNvPr id="113" name="直線コネクタ 112"/>
        <xdr:cNvCxnSpPr/>
      </xdr:nvCxnSpPr>
      <xdr:spPr bwMode="auto">
        <a:xfrm>
          <a:off x="4305300" y="7108396"/>
          <a:ext cx="698500" cy="59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60072</xdr:rowOff>
    </xdr:from>
    <xdr:to>
      <xdr:col>4</xdr:col>
      <xdr:colOff>520700</xdr:colOff>
      <xdr:row>36</xdr:row>
      <xdr:rowOff>161672</xdr:rowOff>
    </xdr:to>
    <xdr:sp macro="" textlink="">
      <xdr:nvSpPr>
        <xdr:cNvPr id="114" name="フローチャート : 判断 113"/>
        <xdr:cNvSpPr/>
      </xdr:nvSpPr>
      <xdr:spPr bwMode="auto">
        <a:xfrm>
          <a:off x="4953000" y="7013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171849</xdr:rowOff>
    </xdr:from>
    <xdr:ext cx="736600" cy="259045"/>
    <xdr:sp macro="" textlink="">
      <xdr:nvSpPr>
        <xdr:cNvPr id="115" name="テキスト ボックス 114"/>
        <xdr:cNvSpPr txBox="1"/>
      </xdr:nvSpPr>
      <xdr:spPr>
        <a:xfrm>
          <a:off x="4622800" y="6782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78566</xdr:rowOff>
    </xdr:from>
    <xdr:to>
      <xdr:col>3</xdr:col>
      <xdr:colOff>904875</xdr:colOff>
      <xdr:row>36</xdr:row>
      <xdr:rowOff>155146</xdr:rowOff>
    </xdr:to>
    <xdr:cxnSp macro="">
      <xdr:nvCxnSpPr>
        <xdr:cNvPr id="116" name="直線コネクタ 115"/>
        <xdr:cNvCxnSpPr/>
      </xdr:nvCxnSpPr>
      <xdr:spPr bwMode="auto">
        <a:xfrm>
          <a:off x="3606800" y="7031816"/>
          <a:ext cx="698500" cy="76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23537</xdr:rowOff>
    </xdr:from>
    <xdr:to>
      <xdr:col>3</xdr:col>
      <xdr:colOff>955675</xdr:colOff>
      <xdr:row>36</xdr:row>
      <xdr:rowOff>125137</xdr:rowOff>
    </xdr:to>
    <xdr:sp macro="" textlink="">
      <xdr:nvSpPr>
        <xdr:cNvPr id="117" name="フローチャート : 判断 116"/>
        <xdr:cNvSpPr/>
      </xdr:nvSpPr>
      <xdr:spPr bwMode="auto">
        <a:xfrm>
          <a:off x="4254500" y="6976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135314</xdr:rowOff>
    </xdr:from>
    <xdr:ext cx="762000" cy="259045"/>
    <xdr:sp macro="" textlink="">
      <xdr:nvSpPr>
        <xdr:cNvPr id="118" name="テキスト ボックス 117"/>
        <xdr:cNvSpPr txBox="1"/>
      </xdr:nvSpPr>
      <xdr:spPr>
        <a:xfrm>
          <a:off x="3924300" y="674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37886</xdr:rowOff>
    </xdr:from>
    <xdr:to>
      <xdr:col>3</xdr:col>
      <xdr:colOff>206375</xdr:colOff>
      <xdr:row>36</xdr:row>
      <xdr:rowOff>78566</xdr:rowOff>
    </xdr:to>
    <xdr:cxnSp macro="">
      <xdr:nvCxnSpPr>
        <xdr:cNvPr id="119" name="直線コネクタ 118"/>
        <xdr:cNvCxnSpPr/>
      </xdr:nvCxnSpPr>
      <xdr:spPr bwMode="auto">
        <a:xfrm>
          <a:off x="2908300" y="6991136"/>
          <a:ext cx="698500" cy="406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333455</xdr:rowOff>
    </xdr:from>
    <xdr:to>
      <xdr:col>3</xdr:col>
      <xdr:colOff>257175</xdr:colOff>
      <xdr:row>36</xdr:row>
      <xdr:rowOff>92155</xdr:rowOff>
    </xdr:to>
    <xdr:sp macro="" textlink="">
      <xdr:nvSpPr>
        <xdr:cNvPr id="120" name="フローチャート : 判断 119"/>
        <xdr:cNvSpPr/>
      </xdr:nvSpPr>
      <xdr:spPr bwMode="auto">
        <a:xfrm>
          <a:off x="3556000" y="69438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102332</xdr:rowOff>
    </xdr:from>
    <xdr:ext cx="762000" cy="259045"/>
    <xdr:sp macro="" textlink="">
      <xdr:nvSpPr>
        <xdr:cNvPr id="121" name="テキスト ボックス 120"/>
        <xdr:cNvSpPr txBox="1"/>
      </xdr:nvSpPr>
      <xdr:spPr>
        <a:xfrm>
          <a:off x="3225800" y="671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300234</xdr:rowOff>
    </xdr:from>
    <xdr:to>
      <xdr:col>2</xdr:col>
      <xdr:colOff>692150</xdr:colOff>
      <xdr:row>36</xdr:row>
      <xdr:rowOff>58934</xdr:rowOff>
    </xdr:to>
    <xdr:sp macro="" textlink="">
      <xdr:nvSpPr>
        <xdr:cNvPr id="122" name="フローチャート : 判断 121"/>
        <xdr:cNvSpPr/>
      </xdr:nvSpPr>
      <xdr:spPr bwMode="auto">
        <a:xfrm>
          <a:off x="2857500" y="6910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69111</xdr:rowOff>
    </xdr:from>
    <xdr:ext cx="762000" cy="259045"/>
    <xdr:sp macro="" textlink="">
      <xdr:nvSpPr>
        <xdr:cNvPr id="123" name="テキスト ボックス 122"/>
        <xdr:cNvSpPr txBox="1"/>
      </xdr:nvSpPr>
      <xdr:spPr>
        <a:xfrm>
          <a:off x="2527300" y="667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70,799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46682</xdr:rowOff>
    </xdr:from>
    <xdr:to>
      <xdr:col>5</xdr:col>
      <xdr:colOff>34925</xdr:colOff>
      <xdr:row>37</xdr:row>
      <xdr:rowOff>148282</xdr:rowOff>
    </xdr:to>
    <xdr:sp macro="" textlink="">
      <xdr:nvSpPr>
        <xdr:cNvPr id="129" name="円/楕円 128"/>
        <xdr:cNvSpPr/>
      </xdr:nvSpPr>
      <xdr:spPr bwMode="auto">
        <a:xfrm>
          <a:off x="5600700" y="7171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18759</xdr:rowOff>
    </xdr:from>
    <xdr:ext cx="762000" cy="259045"/>
    <xdr:sp macro="" textlink="">
      <xdr:nvSpPr>
        <xdr:cNvPr id="130" name="人口1人当たり決算額の推移該当値テキスト445"/>
        <xdr:cNvSpPr txBox="1"/>
      </xdr:nvSpPr>
      <xdr:spPr>
        <a:xfrm>
          <a:off x="5740400" y="714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25,165</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163902</xdr:rowOff>
    </xdr:from>
    <xdr:to>
      <xdr:col>4</xdr:col>
      <xdr:colOff>520700</xdr:colOff>
      <xdr:row>37</xdr:row>
      <xdr:rowOff>94052</xdr:rowOff>
    </xdr:to>
    <xdr:sp macro="" textlink="">
      <xdr:nvSpPr>
        <xdr:cNvPr id="131" name="円/楕円 130"/>
        <xdr:cNvSpPr/>
      </xdr:nvSpPr>
      <xdr:spPr bwMode="auto">
        <a:xfrm>
          <a:off x="4953000" y="7117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78829</xdr:rowOff>
    </xdr:from>
    <xdr:ext cx="736600" cy="259045"/>
    <xdr:sp macro="" textlink="">
      <xdr:nvSpPr>
        <xdr:cNvPr id="132" name="テキスト ボックス 131"/>
        <xdr:cNvSpPr txBox="1"/>
      </xdr:nvSpPr>
      <xdr:spPr>
        <a:xfrm>
          <a:off x="4622800" y="7203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34,654</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104346</xdr:rowOff>
    </xdr:from>
    <xdr:to>
      <xdr:col>3</xdr:col>
      <xdr:colOff>955675</xdr:colOff>
      <xdr:row>37</xdr:row>
      <xdr:rowOff>34496</xdr:rowOff>
    </xdr:to>
    <xdr:sp macro="" textlink="">
      <xdr:nvSpPr>
        <xdr:cNvPr id="133" name="円/楕円 132"/>
        <xdr:cNvSpPr/>
      </xdr:nvSpPr>
      <xdr:spPr bwMode="auto">
        <a:xfrm>
          <a:off x="4254500" y="7057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19273</xdr:rowOff>
    </xdr:from>
    <xdr:ext cx="762000" cy="259045"/>
    <xdr:sp macro="" textlink="">
      <xdr:nvSpPr>
        <xdr:cNvPr id="134" name="テキスト ボックス 133"/>
        <xdr:cNvSpPr txBox="1"/>
      </xdr:nvSpPr>
      <xdr:spPr>
        <a:xfrm>
          <a:off x="3924300" y="714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45,075</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27766</xdr:rowOff>
    </xdr:from>
    <xdr:to>
      <xdr:col>3</xdr:col>
      <xdr:colOff>257175</xdr:colOff>
      <xdr:row>36</xdr:row>
      <xdr:rowOff>129366</xdr:rowOff>
    </xdr:to>
    <xdr:sp macro="" textlink="">
      <xdr:nvSpPr>
        <xdr:cNvPr id="135" name="円/楕円 134"/>
        <xdr:cNvSpPr/>
      </xdr:nvSpPr>
      <xdr:spPr bwMode="auto">
        <a:xfrm>
          <a:off x="3556000" y="6981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114143</xdr:rowOff>
    </xdr:from>
    <xdr:ext cx="762000" cy="259045"/>
    <xdr:sp macro="" textlink="">
      <xdr:nvSpPr>
        <xdr:cNvPr id="136" name="テキスト ボックス 135"/>
        <xdr:cNvSpPr txBox="1"/>
      </xdr:nvSpPr>
      <xdr:spPr>
        <a:xfrm>
          <a:off x="3225800" y="7067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58,475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329986</xdr:rowOff>
    </xdr:from>
    <xdr:to>
      <xdr:col>2</xdr:col>
      <xdr:colOff>692150</xdr:colOff>
      <xdr:row>36</xdr:row>
      <xdr:rowOff>88686</xdr:rowOff>
    </xdr:to>
    <xdr:sp macro="" textlink="">
      <xdr:nvSpPr>
        <xdr:cNvPr id="137" name="円/楕円 136"/>
        <xdr:cNvSpPr/>
      </xdr:nvSpPr>
      <xdr:spPr bwMode="auto">
        <a:xfrm>
          <a:off x="2857500" y="6940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73463</xdr:rowOff>
    </xdr:from>
    <xdr:ext cx="762000" cy="259045"/>
    <xdr:sp macro="" textlink="">
      <xdr:nvSpPr>
        <xdr:cNvPr id="138" name="テキスト ボックス 137"/>
        <xdr:cNvSpPr txBox="1"/>
      </xdr:nvSpPr>
      <xdr:spPr>
        <a:xfrm>
          <a:off x="2527300" y="702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65,593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青森県蓬田村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普通交付税、臨時財政財政対策債発行可能額の減の為、標準財政規模比では </a:t>
          </a:r>
          <a:r>
            <a:rPr kumimoji="1" lang="en-US" altLang="ja-JP" sz="1400">
              <a:latin typeface="ＭＳ ゴシック" pitchFamily="49" charset="-128"/>
              <a:ea typeface="ＭＳ ゴシック" pitchFamily="49" charset="-128"/>
            </a:rPr>
            <a:t>0.65</a:t>
          </a:r>
          <a:r>
            <a:rPr kumimoji="1" lang="ja-JP" altLang="en-US" sz="1400">
              <a:latin typeface="ＭＳ ゴシック" pitchFamily="49" charset="-128"/>
              <a:ea typeface="ＭＳ ゴシック" pitchFamily="49" charset="-128"/>
            </a:rPr>
            <a:t>ポイント下がっている。建設事業費も公営住宅建設事業や産地水産業強化支援事業などが実施され支出も増えている。</a:t>
          </a:r>
        </a:p>
        <a:p>
          <a:r>
            <a:rPr kumimoji="1" lang="ja-JP" altLang="en-US" sz="1400">
              <a:latin typeface="ＭＳ ゴシック" pitchFamily="49" charset="-128"/>
              <a:ea typeface="ＭＳ ゴシック" pitchFamily="49" charset="-128"/>
            </a:rPr>
            <a:t>　今後数年にわたる事業もあるため、先を見据えた基金の積立等の財源の確保に努める。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青森県蓬田村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現在当村では赤字会計は存在していない。</a:t>
          </a:r>
        </a:p>
        <a:p>
          <a:r>
            <a:rPr kumimoji="1" lang="ja-JP" altLang="en-US" sz="1400">
              <a:latin typeface="ＭＳ ゴシック" pitchFamily="49" charset="-128"/>
              <a:ea typeface="ＭＳ ゴシック" pitchFamily="49" charset="-128"/>
            </a:rPr>
            <a:t>今後も行政サービスの質をおとさず、業務内容を精査しながら適切な運営に努める。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青森県蓬田村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a:t>
          </a:r>
          <a:r>
            <a:rPr kumimoji="1" lang="en-US" altLang="ja-JP" sz="1400">
              <a:latin typeface="ＭＳ ゴシック" pitchFamily="49" charset="-128"/>
              <a:ea typeface="ＭＳ ゴシック" pitchFamily="49" charset="-128"/>
            </a:rPr>
            <a:t>7.8</a:t>
          </a:r>
          <a:r>
            <a:rPr kumimoji="1" lang="ja-JP" altLang="en-US" sz="1400">
              <a:latin typeface="ＭＳ ゴシック" pitchFamily="49" charset="-128"/>
              <a:ea typeface="ＭＳ ゴシック" pitchFamily="49" charset="-128"/>
            </a:rPr>
            <a:t>％で、前年度比で</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ポイントの減となっている。平成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年度から比較すると確実に毎年減少してきている。今まで平成</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年度実施のライスセンター建設事業や平成</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年度～平成</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年度実施の蓬田小学校建設事業及び簡易水道事業等の大型建設事業の元利償還金が比率を上げている原因であったが平成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年度以降、償還額が減少しているため、実質公債費比率も減少していく見込みである。今後も新規発行債を抑制し、比率の引き下げに努める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青森県蓬田村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早期健全化基準の</a:t>
          </a:r>
          <a:r>
            <a:rPr kumimoji="1" lang="en-US" altLang="ja-JP" sz="1400">
              <a:latin typeface="ＭＳ ゴシック" pitchFamily="49" charset="-128"/>
              <a:ea typeface="ＭＳ ゴシック" pitchFamily="49" charset="-128"/>
            </a:rPr>
            <a:t>350.0</a:t>
          </a:r>
          <a:r>
            <a:rPr kumimoji="1" lang="ja-JP" altLang="en-US" sz="1400">
              <a:latin typeface="ＭＳ ゴシック" pitchFamily="49" charset="-128"/>
              <a:ea typeface="ＭＳ ゴシック" pitchFamily="49" charset="-128"/>
            </a:rPr>
            <a:t>％を大きく下回っている。将来負担額の中で大きい負担は簡易水道事業債残高のうち一般会計で負担すべき分であるが、簡易水道事業では大規模な事業は予定されていないため、順調に減少していく見込みとなる。また、償還金に充当可能な基金残高も昨年度と比較して</a:t>
          </a:r>
          <a:r>
            <a:rPr kumimoji="1" lang="en-US" altLang="ja-JP" sz="1400">
              <a:latin typeface="ＭＳ ゴシック" pitchFamily="49" charset="-128"/>
              <a:ea typeface="ＭＳ ゴシック" pitchFamily="49" charset="-128"/>
            </a:rPr>
            <a:t>246,455</a:t>
          </a:r>
          <a:r>
            <a:rPr kumimoji="1" lang="ja-JP" altLang="en-US" sz="1400">
              <a:latin typeface="ＭＳ ゴシック" pitchFamily="49" charset="-128"/>
              <a:ea typeface="ＭＳ ゴシック" pitchFamily="49" charset="-128"/>
            </a:rPr>
            <a:t>千円の増となったことも比率改善の大きな要因である。</a:t>
          </a:r>
        </a:p>
        <a:p>
          <a:r>
            <a:rPr kumimoji="1" lang="ja-JP" altLang="en-US" sz="1400">
              <a:latin typeface="ＭＳ ゴシック" pitchFamily="49" charset="-128"/>
              <a:ea typeface="ＭＳ ゴシック" pitchFamily="49" charset="-128"/>
            </a:rPr>
            <a:t>　 普通会計においてもできる限り起債の新規発行を抑え、維持できるように努める。</a:t>
          </a: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2498896</v>
      </c>
      <c r="BO4" s="349"/>
      <c r="BP4" s="349"/>
      <c r="BQ4" s="349"/>
      <c r="BR4" s="349"/>
      <c r="BS4" s="349"/>
      <c r="BT4" s="349"/>
      <c r="BU4" s="350"/>
      <c r="BV4" s="348">
        <v>2580847</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1.4</v>
      </c>
      <c r="CU4" s="355"/>
      <c r="CV4" s="355"/>
      <c r="CW4" s="355"/>
      <c r="CX4" s="355"/>
      <c r="CY4" s="355"/>
      <c r="CZ4" s="355"/>
      <c r="DA4" s="356"/>
      <c r="DB4" s="354">
        <v>3.2</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2455825</v>
      </c>
      <c r="BO5" s="386"/>
      <c r="BP5" s="386"/>
      <c r="BQ5" s="386"/>
      <c r="BR5" s="386"/>
      <c r="BS5" s="386"/>
      <c r="BT5" s="386"/>
      <c r="BU5" s="387"/>
      <c r="BV5" s="385">
        <v>2519256</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79.400000000000006</v>
      </c>
      <c r="CU5" s="383"/>
      <c r="CV5" s="383"/>
      <c r="CW5" s="383"/>
      <c r="CX5" s="383"/>
      <c r="CY5" s="383"/>
      <c r="CZ5" s="383"/>
      <c r="DA5" s="384"/>
      <c r="DB5" s="382">
        <v>80.2</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43071</v>
      </c>
      <c r="BO6" s="386"/>
      <c r="BP6" s="386"/>
      <c r="BQ6" s="386"/>
      <c r="BR6" s="386"/>
      <c r="BS6" s="386"/>
      <c r="BT6" s="386"/>
      <c r="BU6" s="387"/>
      <c r="BV6" s="385">
        <v>61591</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83.6</v>
      </c>
      <c r="CU6" s="423"/>
      <c r="CV6" s="423"/>
      <c r="CW6" s="423"/>
      <c r="CX6" s="423"/>
      <c r="CY6" s="423"/>
      <c r="CZ6" s="423"/>
      <c r="DA6" s="424"/>
      <c r="DB6" s="422">
        <v>84.9</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19018</v>
      </c>
      <c r="BO7" s="386"/>
      <c r="BP7" s="386"/>
      <c r="BQ7" s="386"/>
      <c r="BR7" s="386"/>
      <c r="BS7" s="386"/>
      <c r="BT7" s="386"/>
      <c r="BU7" s="387"/>
      <c r="BV7" s="385">
        <v>7363</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1661326</v>
      </c>
      <c r="CU7" s="386"/>
      <c r="CV7" s="386"/>
      <c r="CW7" s="386"/>
      <c r="CX7" s="386"/>
      <c r="CY7" s="386"/>
      <c r="CZ7" s="386"/>
      <c r="DA7" s="387"/>
      <c r="DB7" s="385">
        <v>1668601</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24053</v>
      </c>
      <c r="BO8" s="386"/>
      <c r="BP8" s="386"/>
      <c r="BQ8" s="386"/>
      <c r="BR8" s="386"/>
      <c r="BS8" s="386"/>
      <c r="BT8" s="386"/>
      <c r="BU8" s="387"/>
      <c r="BV8" s="385">
        <v>54228</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0.15</v>
      </c>
      <c r="CU8" s="426"/>
      <c r="CV8" s="426"/>
      <c r="CW8" s="426"/>
      <c r="CX8" s="426"/>
      <c r="CY8" s="426"/>
      <c r="CZ8" s="426"/>
      <c r="DA8" s="427"/>
      <c r="DB8" s="425">
        <v>0.15</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3271</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-30175</v>
      </c>
      <c r="BO9" s="386"/>
      <c r="BP9" s="386"/>
      <c r="BQ9" s="386"/>
      <c r="BR9" s="386"/>
      <c r="BS9" s="386"/>
      <c r="BT9" s="386"/>
      <c r="BU9" s="387"/>
      <c r="BV9" s="385">
        <v>-1923</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13.5</v>
      </c>
      <c r="CU9" s="383"/>
      <c r="CV9" s="383"/>
      <c r="CW9" s="383"/>
      <c r="CX9" s="383"/>
      <c r="CY9" s="383"/>
      <c r="CZ9" s="383"/>
      <c r="DA9" s="384"/>
      <c r="DB9" s="382">
        <v>13.9</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3405</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32869</v>
      </c>
      <c r="BO10" s="386"/>
      <c r="BP10" s="386"/>
      <c r="BQ10" s="386"/>
      <c r="BR10" s="386"/>
      <c r="BS10" s="386"/>
      <c r="BT10" s="386"/>
      <c r="BU10" s="387"/>
      <c r="BV10" s="385">
        <v>148169</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111</v>
      </c>
      <c r="AV11" s="418"/>
      <c r="AW11" s="418"/>
      <c r="AX11" s="418"/>
      <c r="AY11" s="419" t="s">
        <v>112</v>
      </c>
      <c r="AZ11" s="420"/>
      <c r="BA11" s="420"/>
      <c r="BB11" s="420"/>
      <c r="BC11" s="420"/>
      <c r="BD11" s="420"/>
      <c r="BE11" s="420"/>
      <c r="BF11" s="420"/>
      <c r="BG11" s="420"/>
      <c r="BH11" s="420"/>
      <c r="BI11" s="420"/>
      <c r="BJ11" s="420"/>
      <c r="BK11" s="420"/>
      <c r="BL11" s="420"/>
      <c r="BM11" s="421"/>
      <c r="BN11" s="385" t="s">
        <v>113</v>
      </c>
      <c r="BO11" s="386"/>
      <c r="BP11" s="386"/>
      <c r="BQ11" s="386"/>
      <c r="BR11" s="386"/>
      <c r="BS11" s="386"/>
      <c r="BT11" s="386"/>
      <c r="BU11" s="387"/>
      <c r="BV11" s="385" t="s">
        <v>113</v>
      </c>
      <c r="BW11" s="386"/>
      <c r="BX11" s="386"/>
      <c r="BY11" s="386"/>
      <c r="BZ11" s="386"/>
      <c r="CA11" s="386"/>
      <c r="CB11" s="386"/>
      <c r="CC11" s="387"/>
      <c r="CD11" s="388" t="s">
        <v>114</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c r="A12" s="138"/>
      <c r="B12" s="445" t="s">
        <v>115</v>
      </c>
      <c r="C12" s="446"/>
      <c r="D12" s="446"/>
      <c r="E12" s="446"/>
      <c r="F12" s="446"/>
      <c r="G12" s="446"/>
      <c r="H12" s="446"/>
      <c r="I12" s="446"/>
      <c r="J12" s="446"/>
      <c r="K12" s="447"/>
      <c r="L12" s="454" t="s">
        <v>116</v>
      </c>
      <c r="M12" s="455"/>
      <c r="N12" s="455"/>
      <c r="O12" s="455"/>
      <c r="P12" s="455"/>
      <c r="Q12" s="456"/>
      <c r="R12" s="457">
        <v>3122</v>
      </c>
      <c r="S12" s="458"/>
      <c r="T12" s="458"/>
      <c r="U12" s="458"/>
      <c r="V12" s="459"/>
      <c r="W12" s="460" t="s">
        <v>1</v>
      </c>
      <c r="X12" s="418"/>
      <c r="Y12" s="418"/>
      <c r="Z12" s="418"/>
      <c r="AA12" s="418"/>
      <c r="AB12" s="461"/>
      <c r="AC12" s="417" t="s">
        <v>117</v>
      </c>
      <c r="AD12" s="418"/>
      <c r="AE12" s="418"/>
      <c r="AF12" s="418"/>
      <c r="AG12" s="461"/>
      <c r="AH12" s="417" t="s">
        <v>118</v>
      </c>
      <c r="AI12" s="418"/>
      <c r="AJ12" s="418"/>
      <c r="AK12" s="418"/>
      <c r="AL12" s="462"/>
      <c r="AM12" s="414" t="s">
        <v>119</v>
      </c>
      <c r="AN12" s="415"/>
      <c r="AO12" s="415"/>
      <c r="AP12" s="415"/>
      <c r="AQ12" s="415"/>
      <c r="AR12" s="415"/>
      <c r="AS12" s="415"/>
      <c r="AT12" s="416"/>
      <c r="AU12" s="417" t="s">
        <v>120</v>
      </c>
      <c r="AV12" s="418"/>
      <c r="AW12" s="418"/>
      <c r="AX12" s="418"/>
      <c r="AY12" s="419" t="s">
        <v>121</v>
      </c>
      <c r="AZ12" s="420"/>
      <c r="BA12" s="420"/>
      <c r="BB12" s="420"/>
      <c r="BC12" s="420"/>
      <c r="BD12" s="420"/>
      <c r="BE12" s="420"/>
      <c r="BF12" s="420"/>
      <c r="BG12" s="420"/>
      <c r="BH12" s="420"/>
      <c r="BI12" s="420"/>
      <c r="BJ12" s="420"/>
      <c r="BK12" s="420"/>
      <c r="BL12" s="420"/>
      <c r="BM12" s="421"/>
      <c r="BN12" s="385" t="s">
        <v>122</v>
      </c>
      <c r="BO12" s="386"/>
      <c r="BP12" s="386"/>
      <c r="BQ12" s="386"/>
      <c r="BR12" s="386"/>
      <c r="BS12" s="386"/>
      <c r="BT12" s="386"/>
      <c r="BU12" s="387"/>
      <c r="BV12" s="385">
        <v>132700</v>
      </c>
      <c r="BW12" s="386"/>
      <c r="BX12" s="386"/>
      <c r="BY12" s="386"/>
      <c r="BZ12" s="386"/>
      <c r="CA12" s="386"/>
      <c r="CB12" s="386"/>
      <c r="CC12" s="387"/>
      <c r="CD12" s="388" t="s">
        <v>123</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124</v>
      </c>
      <c r="N13" s="474"/>
      <c r="O13" s="474"/>
      <c r="P13" s="474"/>
      <c r="Q13" s="475"/>
      <c r="R13" s="466">
        <v>3121</v>
      </c>
      <c r="S13" s="467"/>
      <c r="T13" s="467"/>
      <c r="U13" s="467"/>
      <c r="V13" s="468"/>
      <c r="W13" s="401" t="s">
        <v>125</v>
      </c>
      <c r="X13" s="402"/>
      <c r="Y13" s="402"/>
      <c r="Z13" s="402"/>
      <c r="AA13" s="402"/>
      <c r="AB13" s="392"/>
      <c r="AC13" s="436">
        <v>469</v>
      </c>
      <c r="AD13" s="437"/>
      <c r="AE13" s="437"/>
      <c r="AF13" s="437"/>
      <c r="AG13" s="476"/>
      <c r="AH13" s="436">
        <v>537</v>
      </c>
      <c r="AI13" s="437"/>
      <c r="AJ13" s="437"/>
      <c r="AK13" s="437"/>
      <c r="AL13" s="438"/>
      <c r="AM13" s="414" t="s">
        <v>126</v>
      </c>
      <c r="AN13" s="415"/>
      <c r="AO13" s="415"/>
      <c r="AP13" s="415"/>
      <c r="AQ13" s="415"/>
      <c r="AR13" s="415"/>
      <c r="AS13" s="415"/>
      <c r="AT13" s="416"/>
      <c r="AU13" s="417" t="s">
        <v>127</v>
      </c>
      <c r="AV13" s="418"/>
      <c r="AW13" s="418"/>
      <c r="AX13" s="418"/>
      <c r="AY13" s="419" t="s">
        <v>128</v>
      </c>
      <c r="AZ13" s="420"/>
      <c r="BA13" s="420"/>
      <c r="BB13" s="420"/>
      <c r="BC13" s="420"/>
      <c r="BD13" s="420"/>
      <c r="BE13" s="420"/>
      <c r="BF13" s="420"/>
      <c r="BG13" s="420"/>
      <c r="BH13" s="420"/>
      <c r="BI13" s="420"/>
      <c r="BJ13" s="420"/>
      <c r="BK13" s="420"/>
      <c r="BL13" s="420"/>
      <c r="BM13" s="421"/>
      <c r="BN13" s="385">
        <v>2694</v>
      </c>
      <c r="BO13" s="386"/>
      <c r="BP13" s="386"/>
      <c r="BQ13" s="386"/>
      <c r="BR13" s="386"/>
      <c r="BS13" s="386"/>
      <c r="BT13" s="386"/>
      <c r="BU13" s="387"/>
      <c r="BV13" s="385">
        <v>13546</v>
      </c>
      <c r="BW13" s="386"/>
      <c r="BX13" s="386"/>
      <c r="BY13" s="386"/>
      <c r="BZ13" s="386"/>
      <c r="CA13" s="386"/>
      <c r="CB13" s="386"/>
      <c r="CC13" s="387"/>
      <c r="CD13" s="388" t="s">
        <v>129</v>
      </c>
      <c r="CE13" s="389"/>
      <c r="CF13" s="389"/>
      <c r="CG13" s="389"/>
      <c r="CH13" s="389"/>
      <c r="CI13" s="389"/>
      <c r="CJ13" s="389"/>
      <c r="CK13" s="389"/>
      <c r="CL13" s="389"/>
      <c r="CM13" s="389"/>
      <c r="CN13" s="389"/>
      <c r="CO13" s="389"/>
      <c r="CP13" s="389"/>
      <c r="CQ13" s="389"/>
      <c r="CR13" s="389"/>
      <c r="CS13" s="390"/>
      <c r="CT13" s="382">
        <v>7.8</v>
      </c>
      <c r="CU13" s="383"/>
      <c r="CV13" s="383"/>
      <c r="CW13" s="383"/>
      <c r="CX13" s="383"/>
      <c r="CY13" s="383"/>
      <c r="CZ13" s="383"/>
      <c r="DA13" s="384"/>
      <c r="DB13" s="382">
        <v>10.199999999999999</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130</v>
      </c>
      <c r="M14" s="464"/>
      <c r="N14" s="464"/>
      <c r="O14" s="464"/>
      <c r="P14" s="464"/>
      <c r="Q14" s="465"/>
      <c r="R14" s="466">
        <v>3164</v>
      </c>
      <c r="S14" s="467"/>
      <c r="T14" s="467"/>
      <c r="U14" s="467"/>
      <c r="V14" s="468"/>
      <c r="W14" s="375"/>
      <c r="X14" s="376"/>
      <c r="Y14" s="376"/>
      <c r="Z14" s="376"/>
      <c r="AA14" s="376"/>
      <c r="AB14" s="365"/>
      <c r="AC14" s="469">
        <v>29.1</v>
      </c>
      <c r="AD14" s="470"/>
      <c r="AE14" s="470"/>
      <c r="AF14" s="470"/>
      <c r="AG14" s="471"/>
      <c r="AH14" s="469">
        <v>32.6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131</v>
      </c>
      <c r="CE14" s="478"/>
      <c r="CF14" s="478"/>
      <c r="CG14" s="478"/>
      <c r="CH14" s="478"/>
      <c r="CI14" s="478"/>
      <c r="CJ14" s="478"/>
      <c r="CK14" s="478"/>
      <c r="CL14" s="478"/>
      <c r="CM14" s="478"/>
      <c r="CN14" s="478"/>
      <c r="CO14" s="478"/>
      <c r="CP14" s="478"/>
      <c r="CQ14" s="478"/>
      <c r="CR14" s="478"/>
      <c r="CS14" s="479"/>
      <c r="CT14" s="480" t="s">
        <v>122</v>
      </c>
      <c r="CU14" s="481"/>
      <c r="CV14" s="481"/>
      <c r="CW14" s="481"/>
      <c r="CX14" s="481"/>
      <c r="CY14" s="481"/>
      <c r="CZ14" s="481"/>
      <c r="DA14" s="482"/>
      <c r="DB14" s="480">
        <v>3.1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124</v>
      </c>
      <c r="N15" s="474"/>
      <c r="O15" s="474"/>
      <c r="P15" s="474"/>
      <c r="Q15" s="475"/>
      <c r="R15" s="466">
        <v>3163</v>
      </c>
      <c r="S15" s="467"/>
      <c r="T15" s="467"/>
      <c r="U15" s="467"/>
      <c r="V15" s="468"/>
      <c r="W15" s="401" t="s">
        <v>132</v>
      </c>
      <c r="X15" s="402"/>
      <c r="Y15" s="402"/>
      <c r="Z15" s="402"/>
      <c r="AA15" s="402"/>
      <c r="AB15" s="392"/>
      <c r="AC15" s="436">
        <v>423</v>
      </c>
      <c r="AD15" s="437"/>
      <c r="AE15" s="437"/>
      <c r="AF15" s="437"/>
      <c r="AG15" s="476"/>
      <c r="AH15" s="436">
        <v>393</v>
      </c>
      <c r="AI15" s="437"/>
      <c r="AJ15" s="437"/>
      <c r="AK15" s="437"/>
      <c r="AL15" s="438"/>
      <c r="AM15" s="414"/>
      <c r="AN15" s="415"/>
      <c r="AO15" s="415"/>
      <c r="AP15" s="415"/>
      <c r="AQ15" s="415"/>
      <c r="AR15" s="415"/>
      <c r="AS15" s="415"/>
      <c r="AT15" s="416"/>
      <c r="AU15" s="417"/>
      <c r="AV15" s="418"/>
      <c r="AW15" s="418"/>
      <c r="AX15" s="418"/>
      <c r="AY15" s="345" t="s">
        <v>133</v>
      </c>
      <c r="AZ15" s="346"/>
      <c r="BA15" s="346"/>
      <c r="BB15" s="346"/>
      <c r="BC15" s="346"/>
      <c r="BD15" s="346"/>
      <c r="BE15" s="346"/>
      <c r="BF15" s="346"/>
      <c r="BG15" s="346"/>
      <c r="BH15" s="346"/>
      <c r="BI15" s="346"/>
      <c r="BJ15" s="346"/>
      <c r="BK15" s="346"/>
      <c r="BL15" s="346"/>
      <c r="BM15" s="347"/>
      <c r="BN15" s="348">
        <v>243356</v>
      </c>
      <c r="BO15" s="349"/>
      <c r="BP15" s="349"/>
      <c r="BQ15" s="349"/>
      <c r="BR15" s="349"/>
      <c r="BS15" s="349"/>
      <c r="BT15" s="349"/>
      <c r="BU15" s="350"/>
      <c r="BV15" s="348">
        <v>226559</v>
      </c>
      <c r="BW15" s="349"/>
      <c r="BX15" s="349"/>
      <c r="BY15" s="349"/>
      <c r="BZ15" s="349"/>
      <c r="CA15" s="349"/>
      <c r="CB15" s="349"/>
      <c r="CC15" s="350"/>
      <c r="CD15" s="483" t="s">
        <v>134</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135</v>
      </c>
      <c r="M16" s="494"/>
      <c r="N16" s="494"/>
      <c r="O16" s="494"/>
      <c r="P16" s="494"/>
      <c r="Q16" s="495"/>
      <c r="R16" s="486" t="s">
        <v>136</v>
      </c>
      <c r="S16" s="487"/>
      <c r="T16" s="487"/>
      <c r="U16" s="487"/>
      <c r="V16" s="488"/>
      <c r="W16" s="375"/>
      <c r="X16" s="376"/>
      <c r="Y16" s="376"/>
      <c r="Z16" s="376"/>
      <c r="AA16" s="376"/>
      <c r="AB16" s="365"/>
      <c r="AC16" s="469">
        <v>26.3</v>
      </c>
      <c r="AD16" s="470"/>
      <c r="AE16" s="470"/>
      <c r="AF16" s="470"/>
      <c r="AG16" s="471"/>
      <c r="AH16" s="469">
        <v>23.9</v>
      </c>
      <c r="AI16" s="470"/>
      <c r="AJ16" s="470"/>
      <c r="AK16" s="470"/>
      <c r="AL16" s="472"/>
      <c r="AM16" s="414"/>
      <c r="AN16" s="415"/>
      <c r="AO16" s="415"/>
      <c r="AP16" s="415"/>
      <c r="AQ16" s="415"/>
      <c r="AR16" s="415"/>
      <c r="AS16" s="415"/>
      <c r="AT16" s="416"/>
      <c r="AU16" s="417"/>
      <c r="AV16" s="418"/>
      <c r="AW16" s="418"/>
      <c r="AX16" s="418"/>
      <c r="AY16" s="419" t="s">
        <v>137</v>
      </c>
      <c r="AZ16" s="420"/>
      <c r="BA16" s="420"/>
      <c r="BB16" s="420"/>
      <c r="BC16" s="420"/>
      <c r="BD16" s="420"/>
      <c r="BE16" s="420"/>
      <c r="BF16" s="420"/>
      <c r="BG16" s="420"/>
      <c r="BH16" s="420"/>
      <c r="BI16" s="420"/>
      <c r="BJ16" s="420"/>
      <c r="BK16" s="420"/>
      <c r="BL16" s="420"/>
      <c r="BM16" s="421"/>
      <c r="BN16" s="385">
        <v>1513412</v>
      </c>
      <c r="BO16" s="386"/>
      <c r="BP16" s="386"/>
      <c r="BQ16" s="386"/>
      <c r="BR16" s="386"/>
      <c r="BS16" s="386"/>
      <c r="BT16" s="386"/>
      <c r="BU16" s="387"/>
      <c r="BV16" s="385">
        <v>1521218</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138</v>
      </c>
      <c r="N17" s="490"/>
      <c r="O17" s="490"/>
      <c r="P17" s="490"/>
      <c r="Q17" s="491"/>
      <c r="R17" s="486" t="s">
        <v>136</v>
      </c>
      <c r="S17" s="487"/>
      <c r="T17" s="487"/>
      <c r="U17" s="487"/>
      <c r="V17" s="488"/>
      <c r="W17" s="401" t="s">
        <v>139</v>
      </c>
      <c r="X17" s="402"/>
      <c r="Y17" s="402"/>
      <c r="Z17" s="402"/>
      <c r="AA17" s="402"/>
      <c r="AB17" s="392"/>
      <c r="AC17" s="436">
        <v>717</v>
      </c>
      <c r="AD17" s="437"/>
      <c r="AE17" s="437"/>
      <c r="AF17" s="437"/>
      <c r="AG17" s="476"/>
      <c r="AH17" s="436">
        <v>717</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307900</v>
      </c>
      <c r="BO17" s="386"/>
      <c r="BP17" s="386"/>
      <c r="BQ17" s="386"/>
      <c r="BR17" s="386"/>
      <c r="BS17" s="386"/>
      <c r="BT17" s="386"/>
      <c r="BU17" s="387"/>
      <c r="BV17" s="385">
        <v>281859</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80.63</v>
      </c>
      <c r="M18" s="498"/>
      <c r="N18" s="498"/>
      <c r="O18" s="498"/>
      <c r="P18" s="498"/>
      <c r="Q18" s="498"/>
      <c r="R18" s="499"/>
      <c r="S18" s="499"/>
      <c r="T18" s="499"/>
      <c r="U18" s="499"/>
      <c r="V18" s="500"/>
      <c r="W18" s="403"/>
      <c r="X18" s="404"/>
      <c r="Y18" s="404"/>
      <c r="Z18" s="404"/>
      <c r="AA18" s="404"/>
      <c r="AB18" s="395"/>
      <c r="AC18" s="501">
        <v>44.6</v>
      </c>
      <c r="AD18" s="502"/>
      <c r="AE18" s="502"/>
      <c r="AF18" s="502"/>
      <c r="AG18" s="503"/>
      <c r="AH18" s="501">
        <v>43.5</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1314057</v>
      </c>
      <c r="BO18" s="386"/>
      <c r="BP18" s="386"/>
      <c r="BQ18" s="386"/>
      <c r="BR18" s="386"/>
      <c r="BS18" s="386"/>
      <c r="BT18" s="386"/>
      <c r="BU18" s="387"/>
      <c r="BV18" s="385">
        <v>1354932</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41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1853195</v>
      </c>
      <c r="BO19" s="386"/>
      <c r="BP19" s="386"/>
      <c r="BQ19" s="386"/>
      <c r="BR19" s="386"/>
      <c r="BS19" s="386"/>
      <c r="BT19" s="386"/>
      <c r="BU19" s="387"/>
      <c r="BV19" s="385">
        <v>2017148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1070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39" t="s">
        <v>151</v>
      </c>
      <c r="AI22" s="402"/>
      <c r="AJ22" s="402"/>
      <c r="AK22" s="402"/>
      <c r="AL22" s="392"/>
      <c r="AM22" s="539" t="s">
        <v>152</v>
      </c>
      <c r="AN22" s="540"/>
      <c r="AO22" s="540"/>
      <c r="AP22" s="540"/>
      <c r="AQ22" s="540"/>
      <c r="AR22" s="541"/>
      <c r="AS22" s="524" t="s">
        <v>149</v>
      </c>
      <c r="AT22" s="525"/>
      <c r="AU22" s="525"/>
      <c r="AV22" s="525"/>
      <c r="AW22" s="525"/>
      <c r="AX22" s="545"/>
      <c r="AY22" s="547"/>
      <c r="AZ22" s="548"/>
      <c r="BA22" s="548"/>
      <c r="BB22" s="548"/>
      <c r="BC22" s="548"/>
      <c r="BD22" s="548"/>
      <c r="BE22" s="548"/>
      <c r="BF22" s="548"/>
      <c r="BG22" s="548"/>
      <c r="BH22" s="548"/>
      <c r="BI22" s="548"/>
      <c r="BJ22" s="548"/>
      <c r="BK22" s="548"/>
      <c r="BL22" s="548"/>
      <c r="BM22" s="549"/>
      <c r="BN22" s="550"/>
      <c r="BO22" s="551"/>
      <c r="BP22" s="551"/>
      <c r="BQ22" s="551"/>
      <c r="BR22" s="551"/>
      <c r="BS22" s="551"/>
      <c r="BT22" s="551"/>
      <c r="BU22" s="552"/>
      <c r="BV22" s="550"/>
      <c r="BW22" s="551"/>
      <c r="BX22" s="551"/>
      <c r="BY22" s="551"/>
      <c r="BZ22" s="551"/>
      <c r="CA22" s="551"/>
      <c r="CB22" s="551"/>
      <c r="CC22" s="552"/>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2"/>
      <c r="AN23" s="543"/>
      <c r="AO23" s="543"/>
      <c r="AP23" s="543"/>
      <c r="AQ23" s="543"/>
      <c r="AR23" s="544"/>
      <c r="AS23" s="527"/>
      <c r="AT23" s="528"/>
      <c r="AU23" s="528"/>
      <c r="AV23" s="528"/>
      <c r="AW23" s="528"/>
      <c r="AX23" s="546"/>
      <c r="AY23" s="345" t="s">
        <v>153</v>
      </c>
      <c r="AZ23" s="346"/>
      <c r="BA23" s="346"/>
      <c r="BB23" s="346"/>
      <c r="BC23" s="346"/>
      <c r="BD23" s="346"/>
      <c r="BE23" s="346"/>
      <c r="BF23" s="346"/>
      <c r="BG23" s="346"/>
      <c r="BH23" s="346"/>
      <c r="BI23" s="346"/>
      <c r="BJ23" s="346"/>
      <c r="BK23" s="346"/>
      <c r="BL23" s="346"/>
      <c r="BM23" s="347"/>
      <c r="BN23" s="385">
        <v>1801543</v>
      </c>
      <c r="BO23" s="386"/>
      <c r="BP23" s="386"/>
      <c r="BQ23" s="386"/>
      <c r="BR23" s="386"/>
      <c r="BS23" s="386"/>
      <c r="BT23" s="386"/>
      <c r="BU23" s="387"/>
      <c r="BV23" s="385">
        <v>1940705</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6300</v>
      </c>
      <c r="R24" s="437"/>
      <c r="S24" s="437"/>
      <c r="T24" s="437"/>
      <c r="U24" s="437"/>
      <c r="V24" s="476"/>
      <c r="W24" s="531"/>
      <c r="X24" s="519"/>
      <c r="Y24" s="520"/>
      <c r="Z24" s="435" t="s">
        <v>155</v>
      </c>
      <c r="AA24" s="415"/>
      <c r="AB24" s="415"/>
      <c r="AC24" s="415"/>
      <c r="AD24" s="415"/>
      <c r="AE24" s="415"/>
      <c r="AF24" s="415"/>
      <c r="AG24" s="416"/>
      <c r="AH24" s="436">
        <v>55</v>
      </c>
      <c r="AI24" s="437"/>
      <c r="AJ24" s="437"/>
      <c r="AK24" s="437"/>
      <c r="AL24" s="476"/>
      <c r="AM24" s="436">
        <v>169950</v>
      </c>
      <c r="AN24" s="437"/>
      <c r="AO24" s="437"/>
      <c r="AP24" s="437"/>
      <c r="AQ24" s="437"/>
      <c r="AR24" s="476"/>
      <c r="AS24" s="436">
        <v>3090</v>
      </c>
      <c r="AT24" s="437"/>
      <c r="AU24" s="437"/>
      <c r="AV24" s="437"/>
      <c r="AW24" s="437"/>
      <c r="AX24" s="438"/>
      <c r="AY24" s="547" t="s">
        <v>156</v>
      </c>
      <c r="AZ24" s="548"/>
      <c r="BA24" s="548"/>
      <c r="BB24" s="548"/>
      <c r="BC24" s="548"/>
      <c r="BD24" s="548"/>
      <c r="BE24" s="548"/>
      <c r="BF24" s="548"/>
      <c r="BG24" s="548"/>
      <c r="BH24" s="548"/>
      <c r="BI24" s="548"/>
      <c r="BJ24" s="548"/>
      <c r="BK24" s="548"/>
      <c r="BL24" s="548"/>
      <c r="BM24" s="549"/>
      <c r="BN24" s="385">
        <v>1312489</v>
      </c>
      <c r="BO24" s="386"/>
      <c r="BP24" s="386"/>
      <c r="BQ24" s="386"/>
      <c r="BR24" s="386"/>
      <c r="BS24" s="386"/>
      <c r="BT24" s="386"/>
      <c r="BU24" s="387"/>
      <c r="BV24" s="385">
        <v>1415834</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1</v>
      </c>
      <c r="M25" s="437"/>
      <c r="N25" s="437"/>
      <c r="O25" s="437"/>
      <c r="P25" s="476"/>
      <c r="Q25" s="436">
        <v>4950</v>
      </c>
      <c r="R25" s="437"/>
      <c r="S25" s="437"/>
      <c r="T25" s="437"/>
      <c r="U25" s="437"/>
      <c r="V25" s="476"/>
      <c r="W25" s="531"/>
      <c r="X25" s="519"/>
      <c r="Y25" s="520"/>
      <c r="Z25" s="435" t="s">
        <v>158</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88825</v>
      </c>
      <c r="BO25" s="349"/>
      <c r="BP25" s="349"/>
      <c r="BQ25" s="349"/>
      <c r="BR25" s="349"/>
      <c r="BS25" s="349"/>
      <c r="BT25" s="349"/>
      <c r="BU25" s="350"/>
      <c r="BV25" s="348">
        <v>116430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4320</v>
      </c>
      <c r="R26" s="437"/>
      <c r="S26" s="437"/>
      <c r="T26" s="437"/>
      <c r="U26" s="437"/>
      <c r="V26" s="476"/>
      <c r="W26" s="531"/>
      <c r="X26" s="519"/>
      <c r="Y26" s="520"/>
      <c r="Z26" s="435" t="s">
        <v>161</v>
      </c>
      <c r="AA26" s="553"/>
      <c r="AB26" s="553"/>
      <c r="AC26" s="553"/>
      <c r="AD26" s="553"/>
      <c r="AE26" s="553"/>
      <c r="AF26" s="553"/>
      <c r="AG26" s="554"/>
      <c r="AH26" s="436">
        <v>5</v>
      </c>
      <c r="AI26" s="437"/>
      <c r="AJ26" s="437"/>
      <c r="AK26" s="437"/>
      <c r="AL26" s="476"/>
      <c r="AM26" s="436">
        <v>19005</v>
      </c>
      <c r="AN26" s="437"/>
      <c r="AO26" s="437"/>
      <c r="AP26" s="437"/>
      <c r="AQ26" s="437"/>
      <c r="AR26" s="476"/>
      <c r="AS26" s="436">
        <v>3801</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2538</v>
      </c>
      <c r="R27" s="437"/>
      <c r="S27" s="437"/>
      <c r="T27" s="437"/>
      <c r="U27" s="437"/>
      <c r="V27" s="476"/>
      <c r="W27" s="531"/>
      <c r="X27" s="519"/>
      <c r="Y27" s="520"/>
      <c r="Z27" s="435" t="s">
        <v>164</v>
      </c>
      <c r="AA27" s="415"/>
      <c r="AB27" s="415"/>
      <c r="AC27" s="415"/>
      <c r="AD27" s="415"/>
      <c r="AE27" s="415"/>
      <c r="AF27" s="415"/>
      <c r="AG27" s="416"/>
      <c r="AH27" s="436" t="s">
        <v>122</v>
      </c>
      <c r="AI27" s="437"/>
      <c r="AJ27" s="437"/>
      <c r="AK27" s="437"/>
      <c r="AL27" s="476"/>
      <c r="AM27" s="436" t="s">
        <v>122</v>
      </c>
      <c r="AN27" s="437"/>
      <c r="AO27" s="437"/>
      <c r="AP27" s="437"/>
      <c r="AQ27" s="437"/>
      <c r="AR27" s="476"/>
      <c r="AS27" s="436" t="s">
        <v>122</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0">
        <v>1000</v>
      </c>
      <c r="BO27" s="551"/>
      <c r="BP27" s="551"/>
      <c r="BQ27" s="551"/>
      <c r="BR27" s="551"/>
      <c r="BS27" s="551"/>
      <c r="BT27" s="551"/>
      <c r="BU27" s="552"/>
      <c r="BV27" s="550">
        <v>1000</v>
      </c>
      <c r="BW27" s="551"/>
      <c r="BX27" s="551"/>
      <c r="BY27" s="551"/>
      <c r="BZ27" s="551"/>
      <c r="CA27" s="551"/>
      <c r="CB27" s="551"/>
      <c r="CC27" s="552"/>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2124</v>
      </c>
      <c r="R28" s="437"/>
      <c r="S28" s="437"/>
      <c r="T28" s="437"/>
      <c r="U28" s="437"/>
      <c r="V28" s="476"/>
      <c r="W28" s="531"/>
      <c r="X28" s="519"/>
      <c r="Y28" s="520"/>
      <c r="Z28" s="435" t="s">
        <v>167</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5" t="s">
        <v>168</v>
      </c>
      <c r="AZ28" s="556"/>
      <c r="BA28" s="556"/>
      <c r="BB28" s="557"/>
      <c r="BC28" s="345" t="s">
        <v>169</v>
      </c>
      <c r="BD28" s="346"/>
      <c r="BE28" s="346"/>
      <c r="BF28" s="346"/>
      <c r="BG28" s="346"/>
      <c r="BH28" s="346"/>
      <c r="BI28" s="346"/>
      <c r="BJ28" s="346"/>
      <c r="BK28" s="346"/>
      <c r="BL28" s="346"/>
      <c r="BM28" s="347"/>
      <c r="BN28" s="348">
        <v>556142</v>
      </c>
      <c r="BO28" s="349"/>
      <c r="BP28" s="349"/>
      <c r="BQ28" s="349"/>
      <c r="BR28" s="349"/>
      <c r="BS28" s="349"/>
      <c r="BT28" s="349"/>
      <c r="BU28" s="350"/>
      <c r="BV28" s="348">
        <v>490273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6</v>
      </c>
      <c r="M29" s="437"/>
      <c r="N29" s="437"/>
      <c r="O29" s="437"/>
      <c r="P29" s="476"/>
      <c r="Q29" s="436">
        <v>2025</v>
      </c>
      <c r="R29" s="437"/>
      <c r="S29" s="437"/>
      <c r="T29" s="437"/>
      <c r="U29" s="437"/>
      <c r="V29" s="476"/>
      <c r="W29" s="531"/>
      <c r="X29" s="519"/>
      <c r="Y29" s="520"/>
      <c r="Z29" s="435" t="s">
        <v>171</v>
      </c>
      <c r="AA29" s="415"/>
      <c r="AB29" s="415"/>
      <c r="AC29" s="415"/>
      <c r="AD29" s="415"/>
      <c r="AE29" s="415"/>
      <c r="AF29" s="415"/>
      <c r="AG29" s="416"/>
      <c r="AH29" s="436">
        <v>55</v>
      </c>
      <c r="AI29" s="437"/>
      <c r="AJ29" s="437"/>
      <c r="AK29" s="437"/>
      <c r="AL29" s="476"/>
      <c r="AM29" s="436">
        <v>169950</v>
      </c>
      <c r="AN29" s="437"/>
      <c r="AO29" s="437"/>
      <c r="AP29" s="437"/>
      <c r="AQ29" s="437"/>
      <c r="AR29" s="476"/>
      <c r="AS29" s="436">
        <v>3090</v>
      </c>
      <c r="AT29" s="437"/>
      <c r="AU29" s="437"/>
      <c r="AV29" s="437"/>
      <c r="AW29" s="437"/>
      <c r="AX29" s="438"/>
      <c r="AY29" s="558"/>
      <c r="AZ29" s="559"/>
      <c r="BA29" s="559"/>
      <c r="BB29" s="560"/>
      <c r="BC29" s="419" t="s">
        <v>172</v>
      </c>
      <c r="BD29" s="420"/>
      <c r="BE29" s="420"/>
      <c r="BF29" s="420"/>
      <c r="BG29" s="420"/>
      <c r="BH29" s="420"/>
      <c r="BI29" s="420"/>
      <c r="BJ29" s="420"/>
      <c r="BK29" s="420"/>
      <c r="BL29" s="420"/>
      <c r="BM29" s="421"/>
      <c r="BN29" s="385">
        <v>85000</v>
      </c>
      <c r="BO29" s="386"/>
      <c r="BP29" s="386"/>
      <c r="BQ29" s="386"/>
      <c r="BR29" s="386"/>
      <c r="BS29" s="386"/>
      <c r="BT29" s="386"/>
      <c r="BU29" s="387"/>
      <c r="BV29" s="385">
        <v>75000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173</v>
      </c>
      <c r="AA30" s="537"/>
      <c r="AB30" s="537"/>
      <c r="AC30" s="537"/>
      <c r="AD30" s="537"/>
      <c r="AE30" s="537"/>
      <c r="AF30" s="537"/>
      <c r="AG30" s="538"/>
      <c r="AH30" s="501">
        <v>98.6</v>
      </c>
      <c r="AI30" s="502"/>
      <c r="AJ30" s="502"/>
      <c r="AK30" s="502"/>
      <c r="AL30" s="502"/>
      <c r="AM30" s="502"/>
      <c r="AN30" s="502"/>
      <c r="AO30" s="502"/>
      <c r="AP30" s="502"/>
      <c r="AQ30" s="502"/>
      <c r="AR30" s="502"/>
      <c r="AS30" s="502"/>
      <c r="AT30" s="502"/>
      <c r="AU30" s="502"/>
      <c r="AV30" s="502"/>
      <c r="AW30" s="502"/>
      <c r="AX30" s="504"/>
      <c r="AY30" s="561"/>
      <c r="AZ30" s="562"/>
      <c r="BA30" s="562"/>
      <c r="BB30" s="563"/>
      <c r="BC30" s="547" t="s">
        <v>174</v>
      </c>
      <c r="BD30" s="548"/>
      <c r="BE30" s="548"/>
      <c r="BF30" s="548"/>
      <c r="BG30" s="548"/>
      <c r="BH30" s="548"/>
      <c r="BI30" s="548"/>
      <c r="BJ30" s="548"/>
      <c r="BK30" s="548"/>
      <c r="BL30" s="548"/>
      <c r="BM30" s="549"/>
      <c r="BN30" s="550">
        <v>758380</v>
      </c>
      <c r="BO30" s="551"/>
      <c r="BP30" s="551"/>
      <c r="BQ30" s="551"/>
      <c r="BR30" s="551"/>
      <c r="BS30" s="551"/>
      <c r="BT30" s="551"/>
      <c r="BU30" s="552"/>
      <c r="BV30" s="550">
        <v>594280</v>
      </c>
      <c r="BW30" s="551"/>
      <c r="BX30" s="551"/>
      <c r="BY30" s="551"/>
      <c r="BZ30" s="551"/>
      <c r="CA30" s="551"/>
      <c r="CB30" s="551"/>
      <c r="CC30" s="552"/>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蓬田村国民健康保険特別会計</v>
      </c>
      <c r="X34" s="565"/>
      <c r="Y34" s="565"/>
      <c r="Z34" s="565"/>
      <c r="AA34" s="565"/>
      <c r="AB34" s="565"/>
      <c r="AC34" s="565"/>
      <c r="AD34" s="565"/>
      <c r="AE34" s="565"/>
      <c r="AF34" s="565"/>
      <c r="AG34" s="565"/>
      <c r="AH34" s="565"/>
      <c r="AI34" s="565"/>
      <c r="AJ34" s="565"/>
      <c r="AK34" s="565"/>
      <c r="AL34" s="165"/>
      <c r="AM34" s="564" t="str">
        <f>IF(AO34="","",MAX(C34:D43,U34:V43)+1)</f>
        <v/>
      </c>
      <c r="AN34" s="564"/>
      <c r="AO34" s="565"/>
      <c r="AP34" s="565"/>
      <c r="AQ34" s="565"/>
      <c r="AR34" s="565"/>
      <c r="AS34" s="565"/>
      <c r="AT34" s="565"/>
      <c r="AU34" s="565"/>
      <c r="AV34" s="565"/>
      <c r="AW34" s="565"/>
      <c r="AX34" s="565"/>
      <c r="AY34" s="565"/>
      <c r="AZ34" s="565"/>
      <c r="BA34" s="565"/>
      <c r="BB34" s="565"/>
      <c r="BC34" s="565"/>
      <c r="BD34" s="165"/>
      <c r="BE34" s="564">
        <f>IF(BG34="","",MAX(C34:D43,U34:V43,AM34:AN43)+1)</f>
        <v>6</v>
      </c>
      <c r="BF34" s="564"/>
      <c r="BG34" s="565" t="str">
        <f>IF('各会計、関係団体の財政状況及び健全化判断比率'!B31="","",'各会計、関係団体の財政状況及び健全化判断比率'!B31)</f>
        <v>蓬田村簡易水道事業特別会計</v>
      </c>
      <c r="BH34" s="565"/>
      <c r="BI34" s="565"/>
      <c r="BJ34" s="565"/>
      <c r="BK34" s="565"/>
      <c r="BL34" s="565"/>
      <c r="BM34" s="565"/>
      <c r="BN34" s="565"/>
      <c r="BO34" s="565"/>
      <c r="BP34" s="565"/>
      <c r="BQ34" s="565"/>
      <c r="BR34" s="565"/>
      <c r="BS34" s="565"/>
      <c r="BT34" s="565"/>
      <c r="BU34" s="565"/>
      <c r="BV34" s="165"/>
      <c r="BW34" s="564">
        <f>IF(BY34="","",MAX(C34:D43,U34:V43,AM34:AN43,BE34:BF43)+1)</f>
        <v>8</v>
      </c>
      <c r="BX34" s="564"/>
      <c r="BY34" s="565" t="str">
        <f>IF('各会計、関係団体の財政状況及び健全化判断比率'!B68="","",'各会計、関係団体の財政状況及び健全化判断比率'!B68)</f>
        <v>青森地域広域消防事務組合</v>
      </c>
      <c r="BZ34" s="565"/>
      <c r="CA34" s="565"/>
      <c r="CB34" s="565"/>
      <c r="CC34" s="565"/>
      <c r="CD34" s="565"/>
      <c r="CE34" s="565"/>
      <c r="CF34" s="565"/>
      <c r="CG34" s="565"/>
      <c r="CH34" s="565"/>
      <c r="CI34" s="565"/>
      <c r="CJ34" s="565"/>
      <c r="CK34" s="565"/>
      <c r="CL34" s="565"/>
      <c r="CM34" s="565"/>
      <c r="CN34" s="165"/>
      <c r="CO34" s="564">
        <f>IF(CQ34="","",MAX(C34:D43,U34:V43,AM34:AN43,BE34:BF43,BW34:BX43)+1)</f>
        <v>15</v>
      </c>
      <c r="CP34" s="564"/>
      <c r="CQ34" s="565" t="str">
        <f>IF('各会計、関係団体の財政状況及び健全化判断比率'!BS7="","",'各会計、関係団体の財政状況及び健全化判断比率'!BS7)</f>
        <v>よもぎたアシスト</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学校給食センター特別会計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蓬田村介護保険特別会計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7</v>
      </c>
      <c r="BF35" s="564"/>
      <c r="BG35" s="565" t="str">
        <f>IF('各会計、関係団体の財政状況及び健全化判断比率'!B32="","",'各会計、関係団体の財政状況及び健全化判断比率'!B32)</f>
        <v>蓬田村宅地造成事業特別会計</v>
      </c>
      <c r="BH35" s="565"/>
      <c r="BI35" s="565"/>
      <c r="BJ35" s="565"/>
      <c r="BK35" s="565"/>
      <c r="BL35" s="565"/>
      <c r="BM35" s="565"/>
      <c r="BN35" s="565"/>
      <c r="BO35" s="565"/>
      <c r="BP35" s="565"/>
      <c r="BQ35" s="565"/>
      <c r="BR35" s="565"/>
      <c r="BS35" s="565"/>
      <c r="BT35" s="565"/>
      <c r="BU35" s="565"/>
      <c r="BV35" s="165"/>
      <c r="BW35" s="564">
        <f t="shared" ref="BW35:BW43" si="2">IF(BY35="","",BW34+1)</f>
        <v>9</v>
      </c>
      <c r="BX35" s="564"/>
      <c r="BY35" s="565" t="str">
        <f>IF('各会計、関係団体の財政状況及び健全化判断比率'!B69="","",'各会計、関係団体の財政状況及び健全化判断比率'!B69)</f>
        <v>青森地域広域事務組合</v>
      </c>
      <c r="BZ35" s="565"/>
      <c r="CA35" s="565"/>
      <c r="CB35" s="565"/>
      <c r="CC35" s="565"/>
      <c r="CD35" s="565"/>
      <c r="CE35" s="565"/>
      <c r="CF35" s="565"/>
      <c r="CG35" s="565"/>
      <c r="CH35" s="565"/>
      <c r="CI35" s="565"/>
      <c r="CJ35" s="565"/>
      <c r="CK35" s="565"/>
      <c r="CL35" s="565"/>
      <c r="CM35" s="565"/>
      <c r="CN35" s="165"/>
      <c r="CO35" s="564">
        <f t="shared" ref="CO35:CO43" si="3">IF(CQ35="","",CO34+1)</f>
        <v>16</v>
      </c>
      <c r="CP35" s="564"/>
      <c r="CQ35" s="565" t="str">
        <f>IF('各会計、関係団体の財政状況及び健全化判断比率'!BS8="","",'各会計、関係団体の財政状況及び健全化判断比率'!BS8)</f>
        <v>蓬田紳装</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蓬田村後期高齢者医療特別会計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10</v>
      </c>
      <c r="BX36" s="564"/>
      <c r="BY36" s="565" t="str">
        <f>IF('各会計、関係団体の財政状況及び健全化判断比率'!B70="","",'各会計、関係団体の財政状況及び健全化判断比率'!B70)</f>
        <v>青森県市町村総合事務組合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11</v>
      </c>
      <c r="BX37" s="564"/>
      <c r="BY37" s="565" t="str">
        <f>IF('各会計、関係団体の財政状況及び健全化判断比率'!B71="","",'各会計、関係団体の財政状況及び健全化判断比率'!B71)</f>
        <v>青森県後期高齢者医療広域連合（一般会計）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12</v>
      </c>
      <c r="BX38" s="564"/>
      <c r="BY38" s="565" t="str">
        <f>IF('各会計、関係団体の財政状況及び健全化判断比率'!B72="","",'各会計、関係団体の財政状況及び健全化判断比率'!B72)</f>
        <v>青森県後期高齢者医療広域連合（特別会計）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13</v>
      </c>
      <c r="BX39" s="564"/>
      <c r="BY39" s="565" t="str">
        <f>IF('各会計、関係団体の財政状況及び健全化判断比率'!B73="","",'各会計、関係団体の財政状況及び健全化判断比率'!B73)</f>
        <v>青森県交通災害共済組合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14</v>
      </c>
      <c r="BX40" s="564"/>
      <c r="BY40" s="565" t="str">
        <f>IF('各会計、関係団体の財政状況及び健全化判断比率'!B74="","",'各会計、関係団体の財政状況及び健全化判断比率'!B74)</f>
        <v>青森県市町村職員退職手当組合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195</v>
      </c>
      <c r="DI1" s="568"/>
      <c r="DJ1" s="568"/>
      <c r="DK1" s="568"/>
      <c r="DL1" s="568"/>
      <c r="DM1" s="568"/>
      <c r="DN1" s="569"/>
      <c r="DP1" s="567" t="s">
        <v>196</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198</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199</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200</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201</v>
      </c>
      <c r="S4" s="571"/>
      <c r="T4" s="571"/>
      <c r="U4" s="571"/>
      <c r="V4" s="571"/>
      <c r="W4" s="571"/>
      <c r="X4" s="571"/>
      <c r="Y4" s="572"/>
      <c r="Z4" s="570" t="s">
        <v>202</v>
      </c>
      <c r="AA4" s="571"/>
      <c r="AB4" s="571"/>
      <c r="AC4" s="572"/>
      <c r="AD4" s="570" t="s">
        <v>203</v>
      </c>
      <c r="AE4" s="571"/>
      <c r="AF4" s="571"/>
      <c r="AG4" s="571"/>
      <c r="AH4" s="571"/>
      <c r="AI4" s="571"/>
      <c r="AJ4" s="571"/>
      <c r="AK4" s="572"/>
      <c r="AL4" s="570" t="s">
        <v>202</v>
      </c>
      <c r="AM4" s="571"/>
      <c r="AN4" s="571"/>
      <c r="AO4" s="572"/>
      <c r="AP4" s="576" t="s">
        <v>204</v>
      </c>
      <c r="AQ4" s="576"/>
      <c r="AR4" s="576"/>
      <c r="AS4" s="576"/>
      <c r="AT4" s="576"/>
      <c r="AU4" s="576"/>
      <c r="AV4" s="576"/>
      <c r="AW4" s="576"/>
      <c r="AX4" s="576"/>
      <c r="AY4" s="576"/>
      <c r="AZ4" s="576"/>
      <c r="BA4" s="576"/>
      <c r="BB4" s="576"/>
      <c r="BC4" s="576"/>
      <c r="BD4" s="576"/>
      <c r="BE4" s="576"/>
      <c r="BF4" s="576"/>
      <c r="BG4" s="576" t="s">
        <v>205</v>
      </c>
      <c r="BH4" s="576"/>
      <c r="BI4" s="576"/>
      <c r="BJ4" s="576"/>
      <c r="BK4" s="576"/>
      <c r="BL4" s="576"/>
      <c r="BM4" s="576"/>
      <c r="BN4" s="576"/>
      <c r="BO4" s="576" t="s">
        <v>202</v>
      </c>
      <c r="BP4" s="576"/>
      <c r="BQ4" s="576"/>
      <c r="BR4" s="576"/>
      <c r="BS4" s="576" t="s">
        <v>206</v>
      </c>
      <c r="BT4" s="576"/>
      <c r="BU4" s="576"/>
      <c r="BV4" s="576"/>
      <c r="BW4" s="576"/>
      <c r="BX4" s="576"/>
      <c r="BY4" s="576"/>
      <c r="BZ4" s="576"/>
      <c r="CA4" s="576"/>
      <c r="CB4" s="576"/>
      <c r="CD4" s="573" t="s">
        <v>207</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208</v>
      </c>
      <c r="C5" s="578"/>
      <c r="D5" s="578"/>
      <c r="E5" s="578"/>
      <c r="F5" s="578"/>
      <c r="G5" s="578"/>
      <c r="H5" s="578"/>
      <c r="I5" s="578"/>
      <c r="J5" s="578"/>
      <c r="K5" s="578"/>
      <c r="L5" s="578"/>
      <c r="M5" s="578"/>
      <c r="N5" s="578"/>
      <c r="O5" s="578"/>
      <c r="P5" s="578"/>
      <c r="Q5" s="579"/>
      <c r="R5" s="580">
        <v>232086</v>
      </c>
      <c r="S5" s="581"/>
      <c r="T5" s="581"/>
      <c r="U5" s="581"/>
      <c r="V5" s="581"/>
      <c r="W5" s="581"/>
      <c r="X5" s="581"/>
      <c r="Y5" s="582"/>
      <c r="Z5" s="583">
        <v>9.3000000000000007</v>
      </c>
      <c r="AA5" s="583"/>
      <c r="AB5" s="583"/>
      <c r="AC5" s="583"/>
      <c r="AD5" s="584">
        <v>232086</v>
      </c>
      <c r="AE5" s="584"/>
      <c r="AF5" s="584"/>
      <c r="AG5" s="584"/>
      <c r="AH5" s="584"/>
      <c r="AI5" s="584"/>
      <c r="AJ5" s="584"/>
      <c r="AK5" s="584"/>
      <c r="AL5" s="585">
        <v>14.8</v>
      </c>
      <c r="AM5" s="586"/>
      <c r="AN5" s="586"/>
      <c r="AO5" s="587"/>
      <c r="AP5" s="577" t="s">
        <v>209</v>
      </c>
      <c r="AQ5" s="578"/>
      <c r="AR5" s="578"/>
      <c r="AS5" s="578"/>
      <c r="AT5" s="578"/>
      <c r="AU5" s="578"/>
      <c r="AV5" s="578"/>
      <c r="AW5" s="578"/>
      <c r="AX5" s="578"/>
      <c r="AY5" s="578"/>
      <c r="AZ5" s="578"/>
      <c r="BA5" s="578"/>
      <c r="BB5" s="578"/>
      <c r="BC5" s="578"/>
      <c r="BD5" s="578"/>
      <c r="BE5" s="578"/>
      <c r="BF5" s="579"/>
      <c r="BG5" s="591">
        <v>232086</v>
      </c>
      <c r="BH5" s="592"/>
      <c r="BI5" s="592"/>
      <c r="BJ5" s="592"/>
      <c r="BK5" s="592"/>
      <c r="BL5" s="592"/>
      <c r="BM5" s="592"/>
      <c r="BN5" s="593"/>
      <c r="BO5" s="594">
        <v>100</v>
      </c>
      <c r="BP5" s="594"/>
      <c r="BQ5" s="594"/>
      <c r="BR5" s="594"/>
      <c r="BS5" s="595">
        <v>1614</v>
      </c>
      <c r="BT5" s="595"/>
      <c r="BU5" s="595"/>
      <c r="BV5" s="595"/>
      <c r="BW5" s="595"/>
      <c r="BX5" s="595"/>
      <c r="BY5" s="595"/>
      <c r="BZ5" s="595"/>
      <c r="CA5" s="595"/>
      <c r="CB5" s="599"/>
      <c r="CD5" s="573" t="s">
        <v>204</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202</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c r="B6" s="588" t="s">
        <v>213</v>
      </c>
      <c r="C6" s="589"/>
      <c r="D6" s="589"/>
      <c r="E6" s="589"/>
      <c r="F6" s="589"/>
      <c r="G6" s="589"/>
      <c r="H6" s="589"/>
      <c r="I6" s="589"/>
      <c r="J6" s="589"/>
      <c r="K6" s="589"/>
      <c r="L6" s="589"/>
      <c r="M6" s="589"/>
      <c r="N6" s="589"/>
      <c r="O6" s="589"/>
      <c r="P6" s="589"/>
      <c r="Q6" s="590"/>
      <c r="R6" s="591">
        <v>31866</v>
      </c>
      <c r="S6" s="592"/>
      <c r="T6" s="592"/>
      <c r="U6" s="592"/>
      <c r="V6" s="592"/>
      <c r="W6" s="592"/>
      <c r="X6" s="592"/>
      <c r="Y6" s="593"/>
      <c r="Z6" s="594">
        <v>1.3</v>
      </c>
      <c r="AA6" s="594"/>
      <c r="AB6" s="594"/>
      <c r="AC6" s="594"/>
      <c r="AD6" s="595">
        <v>31866</v>
      </c>
      <c r="AE6" s="595"/>
      <c r="AF6" s="595"/>
      <c r="AG6" s="595"/>
      <c r="AH6" s="595"/>
      <c r="AI6" s="595"/>
      <c r="AJ6" s="595"/>
      <c r="AK6" s="595"/>
      <c r="AL6" s="596">
        <v>2</v>
      </c>
      <c r="AM6" s="597"/>
      <c r="AN6" s="597"/>
      <c r="AO6" s="598"/>
      <c r="AP6" s="588" t="s">
        <v>214</v>
      </c>
      <c r="AQ6" s="589"/>
      <c r="AR6" s="589"/>
      <c r="AS6" s="589"/>
      <c r="AT6" s="589"/>
      <c r="AU6" s="589"/>
      <c r="AV6" s="589"/>
      <c r="AW6" s="589"/>
      <c r="AX6" s="589"/>
      <c r="AY6" s="589"/>
      <c r="AZ6" s="589"/>
      <c r="BA6" s="589"/>
      <c r="BB6" s="589"/>
      <c r="BC6" s="589"/>
      <c r="BD6" s="589"/>
      <c r="BE6" s="589"/>
      <c r="BF6" s="590"/>
      <c r="BG6" s="591">
        <v>232086</v>
      </c>
      <c r="BH6" s="592"/>
      <c r="BI6" s="592"/>
      <c r="BJ6" s="592"/>
      <c r="BK6" s="592"/>
      <c r="BL6" s="592"/>
      <c r="BM6" s="592"/>
      <c r="BN6" s="593"/>
      <c r="BO6" s="594">
        <v>100</v>
      </c>
      <c r="BP6" s="594"/>
      <c r="BQ6" s="594"/>
      <c r="BR6" s="594"/>
      <c r="BS6" s="595">
        <v>1614</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55169</v>
      </c>
      <c r="CS6" s="592"/>
      <c r="CT6" s="592"/>
      <c r="CU6" s="592"/>
      <c r="CV6" s="592"/>
      <c r="CW6" s="592"/>
      <c r="CX6" s="592"/>
      <c r="CY6" s="593"/>
      <c r="CZ6" s="594">
        <v>2.2000000000000002</v>
      </c>
      <c r="DA6" s="594"/>
      <c r="DB6" s="594"/>
      <c r="DC6" s="594"/>
      <c r="DD6" s="600" t="s">
        <v>216</v>
      </c>
      <c r="DE6" s="592"/>
      <c r="DF6" s="592"/>
      <c r="DG6" s="592"/>
      <c r="DH6" s="592"/>
      <c r="DI6" s="592"/>
      <c r="DJ6" s="592"/>
      <c r="DK6" s="592"/>
      <c r="DL6" s="592"/>
      <c r="DM6" s="592"/>
      <c r="DN6" s="592"/>
      <c r="DO6" s="592"/>
      <c r="DP6" s="593"/>
      <c r="DQ6" s="600">
        <v>55169</v>
      </c>
      <c r="DR6" s="592"/>
      <c r="DS6" s="592"/>
      <c r="DT6" s="592"/>
      <c r="DU6" s="592"/>
      <c r="DV6" s="592"/>
      <c r="DW6" s="592"/>
      <c r="DX6" s="592"/>
      <c r="DY6" s="592"/>
      <c r="DZ6" s="592"/>
      <c r="EA6" s="592"/>
      <c r="EB6" s="592"/>
      <c r="EC6" s="601"/>
    </row>
    <row r="7" spans="2:143" ht="11.25" customHeight="1">
      <c r="B7" s="588" t="s">
        <v>217</v>
      </c>
      <c r="C7" s="589"/>
      <c r="D7" s="589"/>
      <c r="E7" s="589"/>
      <c r="F7" s="589"/>
      <c r="G7" s="589"/>
      <c r="H7" s="589"/>
      <c r="I7" s="589"/>
      <c r="J7" s="589"/>
      <c r="K7" s="589"/>
      <c r="L7" s="589"/>
      <c r="M7" s="589"/>
      <c r="N7" s="589"/>
      <c r="O7" s="589"/>
      <c r="P7" s="589"/>
      <c r="Q7" s="590"/>
      <c r="R7" s="591">
        <v>414</v>
      </c>
      <c r="S7" s="592"/>
      <c r="T7" s="592"/>
      <c r="U7" s="592"/>
      <c r="V7" s="592"/>
      <c r="W7" s="592"/>
      <c r="X7" s="592"/>
      <c r="Y7" s="593"/>
      <c r="Z7" s="594">
        <v>0</v>
      </c>
      <c r="AA7" s="594"/>
      <c r="AB7" s="594"/>
      <c r="AC7" s="594"/>
      <c r="AD7" s="595">
        <v>414</v>
      </c>
      <c r="AE7" s="595"/>
      <c r="AF7" s="595"/>
      <c r="AG7" s="595"/>
      <c r="AH7" s="595"/>
      <c r="AI7" s="595"/>
      <c r="AJ7" s="595"/>
      <c r="AK7" s="595"/>
      <c r="AL7" s="596">
        <v>0</v>
      </c>
      <c r="AM7" s="597"/>
      <c r="AN7" s="597"/>
      <c r="AO7" s="598"/>
      <c r="AP7" s="588" t="s">
        <v>218</v>
      </c>
      <c r="AQ7" s="589"/>
      <c r="AR7" s="589"/>
      <c r="AS7" s="589"/>
      <c r="AT7" s="589"/>
      <c r="AU7" s="589"/>
      <c r="AV7" s="589"/>
      <c r="AW7" s="589"/>
      <c r="AX7" s="589"/>
      <c r="AY7" s="589"/>
      <c r="AZ7" s="589"/>
      <c r="BA7" s="589"/>
      <c r="BB7" s="589"/>
      <c r="BC7" s="589"/>
      <c r="BD7" s="589"/>
      <c r="BE7" s="589"/>
      <c r="BF7" s="590"/>
      <c r="BG7" s="591">
        <v>85339</v>
      </c>
      <c r="BH7" s="592"/>
      <c r="BI7" s="592"/>
      <c r="BJ7" s="592"/>
      <c r="BK7" s="592"/>
      <c r="BL7" s="592"/>
      <c r="BM7" s="592"/>
      <c r="BN7" s="593"/>
      <c r="BO7" s="594">
        <v>36.799999999999997</v>
      </c>
      <c r="BP7" s="594"/>
      <c r="BQ7" s="594"/>
      <c r="BR7" s="594"/>
      <c r="BS7" s="595">
        <v>1614</v>
      </c>
      <c r="BT7" s="595"/>
      <c r="BU7" s="595"/>
      <c r="BV7" s="595"/>
      <c r="BW7" s="595"/>
      <c r="BX7" s="595"/>
      <c r="BY7" s="595"/>
      <c r="BZ7" s="595"/>
      <c r="CA7" s="595"/>
      <c r="CB7" s="599"/>
      <c r="CD7" s="605" t="s">
        <v>219</v>
      </c>
      <c r="CE7" s="606"/>
      <c r="CF7" s="606"/>
      <c r="CG7" s="606"/>
      <c r="CH7" s="606"/>
      <c r="CI7" s="606"/>
      <c r="CJ7" s="606"/>
      <c r="CK7" s="606"/>
      <c r="CL7" s="606"/>
      <c r="CM7" s="606"/>
      <c r="CN7" s="606"/>
      <c r="CO7" s="606"/>
      <c r="CP7" s="606"/>
      <c r="CQ7" s="607"/>
      <c r="CR7" s="591">
        <v>639754</v>
      </c>
      <c r="CS7" s="592"/>
      <c r="CT7" s="592"/>
      <c r="CU7" s="592"/>
      <c r="CV7" s="592"/>
      <c r="CW7" s="592"/>
      <c r="CX7" s="592"/>
      <c r="CY7" s="593"/>
      <c r="CZ7" s="594">
        <v>26.1</v>
      </c>
      <c r="DA7" s="594"/>
      <c r="DB7" s="594"/>
      <c r="DC7" s="594"/>
      <c r="DD7" s="600">
        <v>779</v>
      </c>
      <c r="DE7" s="592"/>
      <c r="DF7" s="592"/>
      <c r="DG7" s="592"/>
      <c r="DH7" s="592"/>
      <c r="DI7" s="592"/>
      <c r="DJ7" s="592"/>
      <c r="DK7" s="592"/>
      <c r="DL7" s="592"/>
      <c r="DM7" s="592"/>
      <c r="DN7" s="592"/>
      <c r="DO7" s="592"/>
      <c r="DP7" s="593"/>
      <c r="DQ7" s="600">
        <v>564538</v>
      </c>
      <c r="DR7" s="592"/>
      <c r="DS7" s="592"/>
      <c r="DT7" s="592"/>
      <c r="DU7" s="592"/>
      <c r="DV7" s="592"/>
      <c r="DW7" s="592"/>
      <c r="DX7" s="592"/>
      <c r="DY7" s="592"/>
      <c r="DZ7" s="592"/>
      <c r="EA7" s="592"/>
      <c r="EB7" s="592"/>
      <c r="EC7" s="601"/>
    </row>
    <row r="8" spans="2:143" ht="11.25" customHeight="1">
      <c r="B8" s="588" t="s">
        <v>220</v>
      </c>
      <c r="C8" s="589"/>
      <c r="D8" s="589"/>
      <c r="E8" s="589"/>
      <c r="F8" s="589"/>
      <c r="G8" s="589"/>
      <c r="H8" s="589"/>
      <c r="I8" s="589"/>
      <c r="J8" s="589"/>
      <c r="K8" s="589"/>
      <c r="L8" s="589"/>
      <c r="M8" s="589"/>
      <c r="N8" s="589"/>
      <c r="O8" s="589"/>
      <c r="P8" s="589"/>
      <c r="Q8" s="590"/>
      <c r="R8" s="591">
        <v>429</v>
      </c>
      <c r="S8" s="592"/>
      <c r="T8" s="592"/>
      <c r="U8" s="592"/>
      <c r="V8" s="592"/>
      <c r="W8" s="592"/>
      <c r="X8" s="592"/>
      <c r="Y8" s="593"/>
      <c r="Z8" s="594">
        <v>0</v>
      </c>
      <c r="AA8" s="594"/>
      <c r="AB8" s="594"/>
      <c r="AC8" s="594"/>
      <c r="AD8" s="595">
        <v>429</v>
      </c>
      <c r="AE8" s="595"/>
      <c r="AF8" s="595"/>
      <c r="AG8" s="595"/>
      <c r="AH8" s="595"/>
      <c r="AI8" s="595"/>
      <c r="AJ8" s="595"/>
      <c r="AK8" s="595"/>
      <c r="AL8" s="596">
        <v>0</v>
      </c>
      <c r="AM8" s="597"/>
      <c r="AN8" s="597"/>
      <c r="AO8" s="598"/>
      <c r="AP8" s="588" t="s">
        <v>221</v>
      </c>
      <c r="AQ8" s="589"/>
      <c r="AR8" s="589"/>
      <c r="AS8" s="589"/>
      <c r="AT8" s="589"/>
      <c r="AU8" s="589"/>
      <c r="AV8" s="589"/>
      <c r="AW8" s="589"/>
      <c r="AX8" s="589"/>
      <c r="AY8" s="589"/>
      <c r="AZ8" s="589"/>
      <c r="BA8" s="589"/>
      <c r="BB8" s="589"/>
      <c r="BC8" s="589"/>
      <c r="BD8" s="589"/>
      <c r="BE8" s="589"/>
      <c r="BF8" s="590"/>
      <c r="BG8" s="591">
        <v>3900</v>
      </c>
      <c r="BH8" s="592"/>
      <c r="BI8" s="592"/>
      <c r="BJ8" s="592"/>
      <c r="BK8" s="592"/>
      <c r="BL8" s="592"/>
      <c r="BM8" s="592"/>
      <c r="BN8" s="593"/>
      <c r="BO8" s="594">
        <v>1.7</v>
      </c>
      <c r="BP8" s="594"/>
      <c r="BQ8" s="594"/>
      <c r="BR8" s="594"/>
      <c r="BS8" s="600" t="s">
        <v>113</v>
      </c>
      <c r="BT8" s="592"/>
      <c r="BU8" s="592"/>
      <c r="BV8" s="592"/>
      <c r="BW8" s="592"/>
      <c r="BX8" s="592"/>
      <c r="BY8" s="592"/>
      <c r="BZ8" s="592"/>
      <c r="CA8" s="592"/>
      <c r="CB8" s="601"/>
      <c r="CD8" s="605" t="s">
        <v>222</v>
      </c>
      <c r="CE8" s="606"/>
      <c r="CF8" s="606"/>
      <c r="CG8" s="606"/>
      <c r="CH8" s="606"/>
      <c r="CI8" s="606"/>
      <c r="CJ8" s="606"/>
      <c r="CK8" s="606"/>
      <c r="CL8" s="606"/>
      <c r="CM8" s="606"/>
      <c r="CN8" s="606"/>
      <c r="CO8" s="606"/>
      <c r="CP8" s="606"/>
      <c r="CQ8" s="607"/>
      <c r="CR8" s="591">
        <v>458612</v>
      </c>
      <c r="CS8" s="592"/>
      <c r="CT8" s="592"/>
      <c r="CU8" s="592"/>
      <c r="CV8" s="592"/>
      <c r="CW8" s="592"/>
      <c r="CX8" s="592"/>
      <c r="CY8" s="593"/>
      <c r="CZ8" s="594">
        <v>18.7</v>
      </c>
      <c r="DA8" s="594"/>
      <c r="DB8" s="594"/>
      <c r="DC8" s="594"/>
      <c r="DD8" s="600" t="s">
        <v>216</v>
      </c>
      <c r="DE8" s="592"/>
      <c r="DF8" s="592"/>
      <c r="DG8" s="592"/>
      <c r="DH8" s="592"/>
      <c r="DI8" s="592"/>
      <c r="DJ8" s="592"/>
      <c r="DK8" s="592"/>
      <c r="DL8" s="592"/>
      <c r="DM8" s="592"/>
      <c r="DN8" s="592"/>
      <c r="DO8" s="592"/>
      <c r="DP8" s="593"/>
      <c r="DQ8" s="600">
        <v>283850</v>
      </c>
      <c r="DR8" s="592"/>
      <c r="DS8" s="592"/>
      <c r="DT8" s="592"/>
      <c r="DU8" s="592"/>
      <c r="DV8" s="592"/>
      <c r="DW8" s="592"/>
      <c r="DX8" s="592"/>
      <c r="DY8" s="592"/>
      <c r="DZ8" s="592"/>
      <c r="EA8" s="592"/>
      <c r="EB8" s="592"/>
      <c r="EC8" s="601"/>
    </row>
    <row r="9" spans="2:143" ht="11.25" customHeight="1">
      <c r="B9" s="588" t="s">
        <v>223</v>
      </c>
      <c r="C9" s="589"/>
      <c r="D9" s="589"/>
      <c r="E9" s="589"/>
      <c r="F9" s="589"/>
      <c r="G9" s="589"/>
      <c r="H9" s="589"/>
      <c r="I9" s="589"/>
      <c r="J9" s="589"/>
      <c r="K9" s="589"/>
      <c r="L9" s="589"/>
      <c r="M9" s="589"/>
      <c r="N9" s="589"/>
      <c r="O9" s="589"/>
      <c r="P9" s="589"/>
      <c r="Q9" s="590"/>
      <c r="R9" s="591">
        <v>467</v>
      </c>
      <c r="S9" s="592"/>
      <c r="T9" s="592"/>
      <c r="U9" s="592"/>
      <c r="V9" s="592"/>
      <c r="W9" s="592"/>
      <c r="X9" s="592"/>
      <c r="Y9" s="593"/>
      <c r="Z9" s="594">
        <v>0</v>
      </c>
      <c r="AA9" s="594"/>
      <c r="AB9" s="594"/>
      <c r="AC9" s="594"/>
      <c r="AD9" s="595">
        <v>467</v>
      </c>
      <c r="AE9" s="595"/>
      <c r="AF9" s="595"/>
      <c r="AG9" s="595"/>
      <c r="AH9" s="595"/>
      <c r="AI9" s="595"/>
      <c r="AJ9" s="595"/>
      <c r="AK9" s="595"/>
      <c r="AL9" s="596">
        <v>0</v>
      </c>
      <c r="AM9" s="597"/>
      <c r="AN9" s="597"/>
      <c r="AO9" s="598"/>
      <c r="AP9" s="588" t="s">
        <v>224</v>
      </c>
      <c r="AQ9" s="589"/>
      <c r="AR9" s="589"/>
      <c r="AS9" s="589"/>
      <c r="AT9" s="589"/>
      <c r="AU9" s="589"/>
      <c r="AV9" s="589"/>
      <c r="AW9" s="589"/>
      <c r="AX9" s="589"/>
      <c r="AY9" s="589"/>
      <c r="AZ9" s="589"/>
      <c r="BA9" s="589"/>
      <c r="BB9" s="589"/>
      <c r="BC9" s="589"/>
      <c r="BD9" s="589"/>
      <c r="BE9" s="589"/>
      <c r="BF9" s="590"/>
      <c r="BG9" s="591">
        <v>71685</v>
      </c>
      <c r="BH9" s="592"/>
      <c r="BI9" s="592"/>
      <c r="BJ9" s="592"/>
      <c r="BK9" s="592"/>
      <c r="BL9" s="592"/>
      <c r="BM9" s="592"/>
      <c r="BN9" s="593"/>
      <c r="BO9" s="594">
        <v>30.9</v>
      </c>
      <c r="BP9" s="594"/>
      <c r="BQ9" s="594"/>
      <c r="BR9" s="594"/>
      <c r="BS9" s="600" t="s">
        <v>113</v>
      </c>
      <c r="BT9" s="592"/>
      <c r="BU9" s="592"/>
      <c r="BV9" s="592"/>
      <c r="BW9" s="592"/>
      <c r="BX9" s="592"/>
      <c r="BY9" s="592"/>
      <c r="BZ9" s="592"/>
      <c r="CA9" s="592"/>
      <c r="CB9" s="601"/>
      <c r="CD9" s="605" t="s">
        <v>225</v>
      </c>
      <c r="CE9" s="606"/>
      <c r="CF9" s="606"/>
      <c r="CG9" s="606"/>
      <c r="CH9" s="606"/>
      <c r="CI9" s="606"/>
      <c r="CJ9" s="606"/>
      <c r="CK9" s="606"/>
      <c r="CL9" s="606"/>
      <c r="CM9" s="606"/>
      <c r="CN9" s="606"/>
      <c r="CO9" s="606"/>
      <c r="CP9" s="606"/>
      <c r="CQ9" s="607"/>
      <c r="CR9" s="591">
        <v>240322</v>
      </c>
      <c r="CS9" s="592"/>
      <c r="CT9" s="592"/>
      <c r="CU9" s="592"/>
      <c r="CV9" s="592"/>
      <c r="CW9" s="592"/>
      <c r="CX9" s="592"/>
      <c r="CY9" s="593"/>
      <c r="CZ9" s="594">
        <v>9.8000000000000007</v>
      </c>
      <c r="DA9" s="594"/>
      <c r="DB9" s="594"/>
      <c r="DC9" s="594"/>
      <c r="DD9" s="600">
        <v>17699</v>
      </c>
      <c r="DE9" s="592"/>
      <c r="DF9" s="592"/>
      <c r="DG9" s="592"/>
      <c r="DH9" s="592"/>
      <c r="DI9" s="592"/>
      <c r="DJ9" s="592"/>
      <c r="DK9" s="592"/>
      <c r="DL9" s="592"/>
      <c r="DM9" s="592"/>
      <c r="DN9" s="592"/>
      <c r="DO9" s="592"/>
      <c r="DP9" s="593"/>
      <c r="DQ9" s="600">
        <v>230249</v>
      </c>
      <c r="DR9" s="592"/>
      <c r="DS9" s="592"/>
      <c r="DT9" s="592"/>
      <c r="DU9" s="592"/>
      <c r="DV9" s="592"/>
      <c r="DW9" s="592"/>
      <c r="DX9" s="592"/>
      <c r="DY9" s="592"/>
      <c r="DZ9" s="592"/>
      <c r="EA9" s="592"/>
      <c r="EB9" s="592"/>
      <c r="EC9" s="601"/>
    </row>
    <row r="10" spans="2:143" ht="11.25" customHeight="1">
      <c r="B10" s="588" t="s">
        <v>226</v>
      </c>
      <c r="C10" s="589"/>
      <c r="D10" s="589"/>
      <c r="E10" s="589"/>
      <c r="F10" s="589"/>
      <c r="G10" s="589"/>
      <c r="H10" s="589"/>
      <c r="I10" s="589"/>
      <c r="J10" s="589"/>
      <c r="K10" s="589"/>
      <c r="L10" s="589"/>
      <c r="M10" s="589"/>
      <c r="N10" s="589"/>
      <c r="O10" s="589"/>
      <c r="P10" s="589"/>
      <c r="Q10" s="590"/>
      <c r="R10" s="591">
        <v>24848</v>
      </c>
      <c r="S10" s="592"/>
      <c r="T10" s="592"/>
      <c r="U10" s="592"/>
      <c r="V10" s="592"/>
      <c r="W10" s="592"/>
      <c r="X10" s="592"/>
      <c r="Y10" s="593"/>
      <c r="Z10" s="594">
        <v>1</v>
      </c>
      <c r="AA10" s="594"/>
      <c r="AB10" s="594"/>
      <c r="AC10" s="594"/>
      <c r="AD10" s="595">
        <v>24848</v>
      </c>
      <c r="AE10" s="595"/>
      <c r="AF10" s="595"/>
      <c r="AG10" s="595"/>
      <c r="AH10" s="595"/>
      <c r="AI10" s="595"/>
      <c r="AJ10" s="595"/>
      <c r="AK10" s="595"/>
      <c r="AL10" s="596">
        <v>1.6</v>
      </c>
      <c r="AM10" s="597"/>
      <c r="AN10" s="597"/>
      <c r="AO10" s="598"/>
      <c r="AP10" s="588" t="s">
        <v>227</v>
      </c>
      <c r="AQ10" s="589"/>
      <c r="AR10" s="589"/>
      <c r="AS10" s="589"/>
      <c r="AT10" s="589"/>
      <c r="AU10" s="589"/>
      <c r="AV10" s="589"/>
      <c r="AW10" s="589"/>
      <c r="AX10" s="589"/>
      <c r="AY10" s="589"/>
      <c r="AZ10" s="589"/>
      <c r="BA10" s="589"/>
      <c r="BB10" s="589"/>
      <c r="BC10" s="589"/>
      <c r="BD10" s="589"/>
      <c r="BE10" s="589"/>
      <c r="BF10" s="590"/>
      <c r="BG10" s="591">
        <v>6141</v>
      </c>
      <c r="BH10" s="592"/>
      <c r="BI10" s="592"/>
      <c r="BJ10" s="592"/>
      <c r="BK10" s="592"/>
      <c r="BL10" s="592"/>
      <c r="BM10" s="592"/>
      <c r="BN10" s="593"/>
      <c r="BO10" s="594">
        <v>2.6</v>
      </c>
      <c r="BP10" s="594"/>
      <c r="BQ10" s="594"/>
      <c r="BR10" s="594"/>
      <c r="BS10" s="600">
        <v>1024</v>
      </c>
      <c r="BT10" s="592"/>
      <c r="BU10" s="592"/>
      <c r="BV10" s="592"/>
      <c r="BW10" s="592"/>
      <c r="BX10" s="592"/>
      <c r="BY10" s="592"/>
      <c r="BZ10" s="592"/>
      <c r="CA10" s="592"/>
      <c r="CB10" s="601"/>
      <c r="CD10" s="605" t="s">
        <v>228</v>
      </c>
      <c r="CE10" s="606"/>
      <c r="CF10" s="606"/>
      <c r="CG10" s="606"/>
      <c r="CH10" s="606"/>
      <c r="CI10" s="606"/>
      <c r="CJ10" s="606"/>
      <c r="CK10" s="606"/>
      <c r="CL10" s="606"/>
      <c r="CM10" s="606"/>
      <c r="CN10" s="606"/>
      <c r="CO10" s="606"/>
      <c r="CP10" s="606"/>
      <c r="CQ10" s="607"/>
      <c r="CR10" s="591" t="s">
        <v>113</v>
      </c>
      <c r="CS10" s="592"/>
      <c r="CT10" s="592"/>
      <c r="CU10" s="592"/>
      <c r="CV10" s="592"/>
      <c r="CW10" s="592"/>
      <c r="CX10" s="592"/>
      <c r="CY10" s="593"/>
      <c r="CZ10" s="594" t="s">
        <v>113</v>
      </c>
      <c r="DA10" s="594"/>
      <c r="DB10" s="594"/>
      <c r="DC10" s="594"/>
      <c r="DD10" s="600" t="s">
        <v>113</v>
      </c>
      <c r="DE10" s="592"/>
      <c r="DF10" s="592"/>
      <c r="DG10" s="592"/>
      <c r="DH10" s="592"/>
      <c r="DI10" s="592"/>
      <c r="DJ10" s="592"/>
      <c r="DK10" s="592"/>
      <c r="DL10" s="592"/>
      <c r="DM10" s="592"/>
      <c r="DN10" s="592"/>
      <c r="DO10" s="592"/>
      <c r="DP10" s="593"/>
      <c r="DQ10" s="600" t="s">
        <v>113</v>
      </c>
      <c r="DR10" s="592"/>
      <c r="DS10" s="592"/>
      <c r="DT10" s="592"/>
      <c r="DU10" s="592"/>
      <c r="DV10" s="592"/>
      <c r="DW10" s="592"/>
      <c r="DX10" s="592"/>
      <c r="DY10" s="592"/>
      <c r="DZ10" s="592"/>
      <c r="EA10" s="592"/>
      <c r="EB10" s="592"/>
      <c r="EC10" s="601"/>
    </row>
    <row r="11" spans="2:143" ht="11.25" customHeight="1">
      <c r="B11" s="588" t="s">
        <v>229</v>
      </c>
      <c r="C11" s="589"/>
      <c r="D11" s="589"/>
      <c r="E11" s="589"/>
      <c r="F11" s="589"/>
      <c r="G11" s="589"/>
      <c r="H11" s="589"/>
      <c r="I11" s="589"/>
      <c r="J11" s="589"/>
      <c r="K11" s="589"/>
      <c r="L11" s="589"/>
      <c r="M11" s="589"/>
      <c r="N11" s="589"/>
      <c r="O11" s="589"/>
      <c r="P11" s="589"/>
      <c r="Q11" s="590"/>
      <c r="R11" s="591" t="s">
        <v>113</v>
      </c>
      <c r="S11" s="592"/>
      <c r="T11" s="592"/>
      <c r="U11" s="592"/>
      <c r="V11" s="592"/>
      <c r="W11" s="592"/>
      <c r="X11" s="592"/>
      <c r="Y11" s="593"/>
      <c r="Z11" s="594" t="s">
        <v>113</v>
      </c>
      <c r="AA11" s="594"/>
      <c r="AB11" s="594"/>
      <c r="AC11" s="594"/>
      <c r="AD11" s="595" t="s">
        <v>113</v>
      </c>
      <c r="AE11" s="595"/>
      <c r="AF11" s="595"/>
      <c r="AG11" s="595"/>
      <c r="AH11" s="595"/>
      <c r="AI11" s="595"/>
      <c r="AJ11" s="595"/>
      <c r="AK11" s="595"/>
      <c r="AL11" s="596" t="s">
        <v>113</v>
      </c>
      <c r="AM11" s="597"/>
      <c r="AN11" s="597"/>
      <c r="AO11" s="598"/>
      <c r="AP11" s="588" t="s">
        <v>230</v>
      </c>
      <c r="AQ11" s="589"/>
      <c r="AR11" s="589"/>
      <c r="AS11" s="589"/>
      <c r="AT11" s="589"/>
      <c r="AU11" s="589"/>
      <c r="AV11" s="589"/>
      <c r="AW11" s="589"/>
      <c r="AX11" s="589"/>
      <c r="AY11" s="589"/>
      <c r="AZ11" s="589"/>
      <c r="BA11" s="589"/>
      <c r="BB11" s="589"/>
      <c r="BC11" s="589"/>
      <c r="BD11" s="589"/>
      <c r="BE11" s="589"/>
      <c r="BF11" s="590"/>
      <c r="BG11" s="591">
        <v>3613</v>
      </c>
      <c r="BH11" s="592"/>
      <c r="BI11" s="592"/>
      <c r="BJ11" s="592"/>
      <c r="BK11" s="592"/>
      <c r="BL11" s="592"/>
      <c r="BM11" s="592"/>
      <c r="BN11" s="593"/>
      <c r="BO11" s="594">
        <v>1.6</v>
      </c>
      <c r="BP11" s="594"/>
      <c r="BQ11" s="594"/>
      <c r="BR11" s="594"/>
      <c r="BS11" s="600">
        <v>590</v>
      </c>
      <c r="BT11" s="592"/>
      <c r="BU11" s="592"/>
      <c r="BV11" s="592"/>
      <c r="BW11" s="592"/>
      <c r="BX11" s="592"/>
      <c r="BY11" s="592"/>
      <c r="BZ11" s="592"/>
      <c r="CA11" s="592"/>
      <c r="CB11" s="601"/>
      <c r="CD11" s="605" t="s">
        <v>231</v>
      </c>
      <c r="CE11" s="606"/>
      <c r="CF11" s="606"/>
      <c r="CG11" s="606"/>
      <c r="CH11" s="606"/>
      <c r="CI11" s="606"/>
      <c r="CJ11" s="606"/>
      <c r="CK11" s="606"/>
      <c r="CL11" s="606"/>
      <c r="CM11" s="606"/>
      <c r="CN11" s="606"/>
      <c r="CO11" s="606"/>
      <c r="CP11" s="606"/>
      <c r="CQ11" s="607"/>
      <c r="CR11" s="591">
        <v>192841</v>
      </c>
      <c r="CS11" s="592"/>
      <c r="CT11" s="592"/>
      <c r="CU11" s="592"/>
      <c r="CV11" s="592"/>
      <c r="CW11" s="592"/>
      <c r="CX11" s="592"/>
      <c r="CY11" s="593"/>
      <c r="CZ11" s="594">
        <v>7.9</v>
      </c>
      <c r="DA11" s="594"/>
      <c r="DB11" s="594"/>
      <c r="DC11" s="594"/>
      <c r="DD11" s="600">
        <v>63203</v>
      </c>
      <c r="DE11" s="592"/>
      <c r="DF11" s="592"/>
      <c r="DG11" s="592"/>
      <c r="DH11" s="592"/>
      <c r="DI11" s="592"/>
      <c r="DJ11" s="592"/>
      <c r="DK11" s="592"/>
      <c r="DL11" s="592"/>
      <c r="DM11" s="592"/>
      <c r="DN11" s="592"/>
      <c r="DO11" s="592"/>
      <c r="DP11" s="593"/>
      <c r="DQ11" s="600">
        <v>101195</v>
      </c>
      <c r="DR11" s="592"/>
      <c r="DS11" s="592"/>
      <c r="DT11" s="592"/>
      <c r="DU11" s="592"/>
      <c r="DV11" s="592"/>
      <c r="DW11" s="592"/>
      <c r="DX11" s="592"/>
      <c r="DY11" s="592"/>
      <c r="DZ11" s="592"/>
      <c r="EA11" s="592"/>
      <c r="EB11" s="592"/>
      <c r="EC11" s="601"/>
    </row>
    <row r="12" spans="2:143" ht="11.25" customHeight="1">
      <c r="B12" s="588" t="s">
        <v>232</v>
      </c>
      <c r="C12" s="589"/>
      <c r="D12" s="589"/>
      <c r="E12" s="589"/>
      <c r="F12" s="589"/>
      <c r="G12" s="589"/>
      <c r="H12" s="589"/>
      <c r="I12" s="589"/>
      <c r="J12" s="589"/>
      <c r="K12" s="589"/>
      <c r="L12" s="589"/>
      <c r="M12" s="589"/>
      <c r="N12" s="589"/>
      <c r="O12" s="589"/>
      <c r="P12" s="589"/>
      <c r="Q12" s="590"/>
      <c r="R12" s="591" t="s">
        <v>113</v>
      </c>
      <c r="S12" s="592"/>
      <c r="T12" s="592"/>
      <c r="U12" s="592"/>
      <c r="V12" s="592"/>
      <c r="W12" s="592"/>
      <c r="X12" s="592"/>
      <c r="Y12" s="593"/>
      <c r="Z12" s="594" t="s">
        <v>113</v>
      </c>
      <c r="AA12" s="594"/>
      <c r="AB12" s="594"/>
      <c r="AC12" s="594"/>
      <c r="AD12" s="595" t="s">
        <v>113</v>
      </c>
      <c r="AE12" s="595"/>
      <c r="AF12" s="595"/>
      <c r="AG12" s="595"/>
      <c r="AH12" s="595"/>
      <c r="AI12" s="595"/>
      <c r="AJ12" s="595"/>
      <c r="AK12" s="595"/>
      <c r="AL12" s="596" t="s">
        <v>113</v>
      </c>
      <c r="AM12" s="597"/>
      <c r="AN12" s="597"/>
      <c r="AO12" s="598"/>
      <c r="AP12" s="588" t="s">
        <v>233</v>
      </c>
      <c r="AQ12" s="589"/>
      <c r="AR12" s="589"/>
      <c r="AS12" s="589"/>
      <c r="AT12" s="589"/>
      <c r="AU12" s="589"/>
      <c r="AV12" s="589"/>
      <c r="AW12" s="589"/>
      <c r="AX12" s="589"/>
      <c r="AY12" s="589"/>
      <c r="AZ12" s="589"/>
      <c r="BA12" s="589"/>
      <c r="BB12" s="589"/>
      <c r="BC12" s="589"/>
      <c r="BD12" s="589"/>
      <c r="BE12" s="589"/>
      <c r="BF12" s="590"/>
      <c r="BG12" s="591">
        <v>102159</v>
      </c>
      <c r="BH12" s="592"/>
      <c r="BI12" s="592"/>
      <c r="BJ12" s="592"/>
      <c r="BK12" s="592"/>
      <c r="BL12" s="592"/>
      <c r="BM12" s="592"/>
      <c r="BN12" s="593"/>
      <c r="BO12" s="594">
        <v>44</v>
      </c>
      <c r="BP12" s="594"/>
      <c r="BQ12" s="594"/>
      <c r="BR12" s="594"/>
      <c r="BS12" s="600" t="s">
        <v>113</v>
      </c>
      <c r="BT12" s="592"/>
      <c r="BU12" s="592"/>
      <c r="BV12" s="592"/>
      <c r="BW12" s="592"/>
      <c r="BX12" s="592"/>
      <c r="BY12" s="592"/>
      <c r="BZ12" s="592"/>
      <c r="CA12" s="592"/>
      <c r="CB12" s="601"/>
      <c r="CD12" s="605" t="s">
        <v>234</v>
      </c>
      <c r="CE12" s="606"/>
      <c r="CF12" s="606"/>
      <c r="CG12" s="606"/>
      <c r="CH12" s="606"/>
      <c r="CI12" s="606"/>
      <c r="CJ12" s="606"/>
      <c r="CK12" s="606"/>
      <c r="CL12" s="606"/>
      <c r="CM12" s="606"/>
      <c r="CN12" s="606"/>
      <c r="CO12" s="606"/>
      <c r="CP12" s="606"/>
      <c r="CQ12" s="607"/>
      <c r="CR12" s="591">
        <v>13238</v>
      </c>
      <c r="CS12" s="592"/>
      <c r="CT12" s="592"/>
      <c r="CU12" s="592"/>
      <c r="CV12" s="592"/>
      <c r="CW12" s="592"/>
      <c r="CX12" s="592"/>
      <c r="CY12" s="593"/>
      <c r="CZ12" s="594">
        <v>0.5</v>
      </c>
      <c r="DA12" s="594"/>
      <c r="DB12" s="594"/>
      <c r="DC12" s="594"/>
      <c r="DD12" s="600">
        <v>5602</v>
      </c>
      <c r="DE12" s="592"/>
      <c r="DF12" s="592"/>
      <c r="DG12" s="592"/>
      <c r="DH12" s="592"/>
      <c r="DI12" s="592"/>
      <c r="DJ12" s="592"/>
      <c r="DK12" s="592"/>
      <c r="DL12" s="592"/>
      <c r="DM12" s="592"/>
      <c r="DN12" s="592"/>
      <c r="DO12" s="592"/>
      <c r="DP12" s="593"/>
      <c r="DQ12" s="600">
        <v>6503</v>
      </c>
      <c r="DR12" s="592"/>
      <c r="DS12" s="592"/>
      <c r="DT12" s="592"/>
      <c r="DU12" s="592"/>
      <c r="DV12" s="592"/>
      <c r="DW12" s="592"/>
      <c r="DX12" s="592"/>
      <c r="DY12" s="592"/>
      <c r="DZ12" s="592"/>
      <c r="EA12" s="592"/>
      <c r="EB12" s="592"/>
      <c r="EC12" s="601"/>
    </row>
    <row r="13" spans="2:143" ht="11.25" customHeight="1">
      <c r="B13" s="588" t="s">
        <v>235</v>
      </c>
      <c r="C13" s="589"/>
      <c r="D13" s="589"/>
      <c r="E13" s="589"/>
      <c r="F13" s="589"/>
      <c r="G13" s="589"/>
      <c r="H13" s="589"/>
      <c r="I13" s="589"/>
      <c r="J13" s="589"/>
      <c r="K13" s="589"/>
      <c r="L13" s="589"/>
      <c r="M13" s="589"/>
      <c r="N13" s="589"/>
      <c r="O13" s="589"/>
      <c r="P13" s="589"/>
      <c r="Q13" s="590"/>
      <c r="R13" s="591">
        <v>9537</v>
      </c>
      <c r="S13" s="592"/>
      <c r="T13" s="592"/>
      <c r="U13" s="592"/>
      <c r="V13" s="592"/>
      <c r="W13" s="592"/>
      <c r="X13" s="592"/>
      <c r="Y13" s="593"/>
      <c r="Z13" s="594">
        <v>0.4</v>
      </c>
      <c r="AA13" s="594"/>
      <c r="AB13" s="594"/>
      <c r="AC13" s="594"/>
      <c r="AD13" s="595">
        <v>9537</v>
      </c>
      <c r="AE13" s="595"/>
      <c r="AF13" s="595"/>
      <c r="AG13" s="595"/>
      <c r="AH13" s="595"/>
      <c r="AI13" s="595"/>
      <c r="AJ13" s="595"/>
      <c r="AK13" s="595"/>
      <c r="AL13" s="596">
        <v>0.6</v>
      </c>
      <c r="AM13" s="597"/>
      <c r="AN13" s="597"/>
      <c r="AO13" s="598"/>
      <c r="AP13" s="588" t="s">
        <v>236</v>
      </c>
      <c r="AQ13" s="589"/>
      <c r="AR13" s="589"/>
      <c r="AS13" s="589"/>
      <c r="AT13" s="589"/>
      <c r="AU13" s="589"/>
      <c r="AV13" s="589"/>
      <c r="AW13" s="589"/>
      <c r="AX13" s="589"/>
      <c r="AY13" s="589"/>
      <c r="AZ13" s="589"/>
      <c r="BA13" s="589"/>
      <c r="BB13" s="589"/>
      <c r="BC13" s="589"/>
      <c r="BD13" s="589"/>
      <c r="BE13" s="589"/>
      <c r="BF13" s="590"/>
      <c r="BG13" s="591">
        <v>96640</v>
      </c>
      <c r="BH13" s="592"/>
      <c r="BI13" s="592"/>
      <c r="BJ13" s="592"/>
      <c r="BK13" s="592"/>
      <c r="BL13" s="592"/>
      <c r="BM13" s="592"/>
      <c r="BN13" s="593"/>
      <c r="BO13" s="594">
        <v>41.6</v>
      </c>
      <c r="BP13" s="594"/>
      <c r="BQ13" s="594"/>
      <c r="BR13" s="594"/>
      <c r="BS13" s="600" t="s">
        <v>113</v>
      </c>
      <c r="BT13" s="592"/>
      <c r="BU13" s="592"/>
      <c r="BV13" s="592"/>
      <c r="BW13" s="592"/>
      <c r="BX13" s="592"/>
      <c r="BY13" s="592"/>
      <c r="BZ13" s="592"/>
      <c r="CA13" s="592"/>
      <c r="CB13" s="601"/>
      <c r="CD13" s="605" t="s">
        <v>237</v>
      </c>
      <c r="CE13" s="606"/>
      <c r="CF13" s="606"/>
      <c r="CG13" s="606"/>
      <c r="CH13" s="606"/>
      <c r="CI13" s="606"/>
      <c r="CJ13" s="606"/>
      <c r="CK13" s="606"/>
      <c r="CL13" s="606"/>
      <c r="CM13" s="606"/>
      <c r="CN13" s="606"/>
      <c r="CO13" s="606"/>
      <c r="CP13" s="606"/>
      <c r="CQ13" s="607"/>
      <c r="CR13" s="591">
        <v>330324</v>
      </c>
      <c r="CS13" s="592"/>
      <c r="CT13" s="592"/>
      <c r="CU13" s="592"/>
      <c r="CV13" s="592"/>
      <c r="CW13" s="592"/>
      <c r="CX13" s="592"/>
      <c r="CY13" s="593"/>
      <c r="CZ13" s="594">
        <v>13.5</v>
      </c>
      <c r="DA13" s="594"/>
      <c r="DB13" s="594"/>
      <c r="DC13" s="594"/>
      <c r="DD13" s="600">
        <v>293562</v>
      </c>
      <c r="DE13" s="592"/>
      <c r="DF13" s="592"/>
      <c r="DG13" s="592"/>
      <c r="DH13" s="592"/>
      <c r="DI13" s="592"/>
      <c r="DJ13" s="592"/>
      <c r="DK13" s="592"/>
      <c r="DL13" s="592"/>
      <c r="DM13" s="592"/>
      <c r="DN13" s="592"/>
      <c r="DO13" s="592"/>
      <c r="DP13" s="593"/>
      <c r="DQ13" s="600">
        <v>61051</v>
      </c>
      <c r="DR13" s="592"/>
      <c r="DS13" s="592"/>
      <c r="DT13" s="592"/>
      <c r="DU13" s="592"/>
      <c r="DV13" s="592"/>
      <c r="DW13" s="592"/>
      <c r="DX13" s="592"/>
      <c r="DY13" s="592"/>
      <c r="DZ13" s="592"/>
      <c r="EA13" s="592"/>
      <c r="EB13" s="592"/>
      <c r="EC13" s="601"/>
    </row>
    <row r="14" spans="2:143" ht="11.25" customHeight="1">
      <c r="B14" s="588" t="s">
        <v>238</v>
      </c>
      <c r="C14" s="589"/>
      <c r="D14" s="589"/>
      <c r="E14" s="589"/>
      <c r="F14" s="589"/>
      <c r="G14" s="589"/>
      <c r="H14" s="589"/>
      <c r="I14" s="589"/>
      <c r="J14" s="589"/>
      <c r="K14" s="589"/>
      <c r="L14" s="589"/>
      <c r="M14" s="589"/>
      <c r="N14" s="589"/>
      <c r="O14" s="589"/>
      <c r="P14" s="589"/>
      <c r="Q14" s="590"/>
      <c r="R14" s="591" t="s">
        <v>113</v>
      </c>
      <c r="S14" s="592"/>
      <c r="T14" s="592"/>
      <c r="U14" s="592"/>
      <c r="V14" s="592"/>
      <c r="W14" s="592"/>
      <c r="X14" s="592"/>
      <c r="Y14" s="593"/>
      <c r="Z14" s="594" t="s">
        <v>113</v>
      </c>
      <c r="AA14" s="594"/>
      <c r="AB14" s="594"/>
      <c r="AC14" s="594"/>
      <c r="AD14" s="595" t="s">
        <v>113</v>
      </c>
      <c r="AE14" s="595"/>
      <c r="AF14" s="595"/>
      <c r="AG14" s="595"/>
      <c r="AH14" s="595"/>
      <c r="AI14" s="595"/>
      <c r="AJ14" s="595"/>
      <c r="AK14" s="595"/>
      <c r="AL14" s="596" t="s">
        <v>113</v>
      </c>
      <c r="AM14" s="597"/>
      <c r="AN14" s="597"/>
      <c r="AO14" s="598"/>
      <c r="AP14" s="588" t="s">
        <v>239</v>
      </c>
      <c r="AQ14" s="589"/>
      <c r="AR14" s="589"/>
      <c r="AS14" s="589"/>
      <c r="AT14" s="589"/>
      <c r="AU14" s="589"/>
      <c r="AV14" s="589"/>
      <c r="AW14" s="589"/>
      <c r="AX14" s="589"/>
      <c r="AY14" s="589"/>
      <c r="AZ14" s="589"/>
      <c r="BA14" s="589"/>
      <c r="BB14" s="589"/>
      <c r="BC14" s="589"/>
      <c r="BD14" s="589"/>
      <c r="BE14" s="589"/>
      <c r="BF14" s="590"/>
      <c r="BG14" s="591">
        <v>7514</v>
      </c>
      <c r="BH14" s="592"/>
      <c r="BI14" s="592"/>
      <c r="BJ14" s="592"/>
      <c r="BK14" s="592"/>
      <c r="BL14" s="592"/>
      <c r="BM14" s="592"/>
      <c r="BN14" s="593"/>
      <c r="BO14" s="594">
        <v>3.2</v>
      </c>
      <c r="BP14" s="594"/>
      <c r="BQ14" s="594"/>
      <c r="BR14" s="594"/>
      <c r="BS14" s="600" t="s">
        <v>113</v>
      </c>
      <c r="BT14" s="592"/>
      <c r="BU14" s="592"/>
      <c r="BV14" s="592"/>
      <c r="BW14" s="592"/>
      <c r="BX14" s="592"/>
      <c r="BY14" s="592"/>
      <c r="BZ14" s="592"/>
      <c r="CA14" s="592"/>
      <c r="CB14" s="601"/>
      <c r="CD14" s="605" t="s">
        <v>240</v>
      </c>
      <c r="CE14" s="606"/>
      <c r="CF14" s="606"/>
      <c r="CG14" s="606"/>
      <c r="CH14" s="606"/>
      <c r="CI14" s="606"/>
      <c r="CJ14" s="606"/>
      <c r="CK14" s="606"/>
      <c r="CL14" s="606"/>
      <c r="CM14" s="606"/>
      <c r="CN14" s="606"/>
      <c r="CO14" s="606"/>
      <c r="CP14" s="606"/>
      <c r="CQ14" s="607"/>
      <c r="CR14" s="591">
        <v>86006</v>
      </c>
      <c r="CS14" s="592"/>
      <c r="CT14" s="592"/>
      <c r="CU14" s="592"/>
      <c r="CV14" s="592"/>
      <c r="CW14" s="592"/>
      <c r="CX14" s="592"/>
      <c r="CY14" s="593"/>
      <c r="CZ14" s="594">
        <v>3.5</v>
      </c>
      <c r="DA14" s="594"/>
      <c r="DB14" s="594"/>
      <c r="DC14" s="594"/>
      <c r="DD14" s="600">
        <v>7521</v>
      </c>
      <c r="DE14" s="592"/>
      <c r="DF14" s="592"/>
      <c r="DG14" s="592"/>
      <c r="DH14" s="592"/>
      <c r="DI14" s="592"/>
      <c r="DJ14" s="592"/>
      <c r="DK14" s="592"/>
      <c r="DL14" s="592"/>
      <c r="DM14" s="592"/>
      <c r="DN14" s="592"/>
      <c r="DO14" s="592"/>
      <c r="DP14" s="593"/>
      <c r="DQ14" s="600">
        <v>82342</v>
      </c>
      <c r="DR14" s="592"/>
      <c r="DS14" s="592"/>
      <c r="DT14" s="592"/>
      <c r="DU14" s="592"/>
      <c r="DV14" s="592"/>
      <c r="DW14" s="592"/>
      <c r="DX14" s="592"/>
      <c r="DY14" s="592"/>
      <c r="DZ14" s="592"/>
      <c r="EA14" s="592"/>
      <c r="EB14" s="592"/>
      <c r="EC14" s="601"/>
    </row>
    <row r="15" spans="2:143" ht="11.25" customHeight="1">
      <c r="B15" s="588" t="s">
        <v>241</v>
      </c>
      <c r="C15" s="589"/>
      <c r="D15" s="589"/>
      <c r="E15" s="589"/>
      <c r="F15" s="589"/>
      <c r="G15" s="589"/>
      <c r="H15" s="589"/>
      <c r="I15" s="589"/>
      <c r="J15" s="589"/>
      <c r="K15" s="589"/>
      <c r="L15" s="589"/>
      <c r="M15" s="589"/>
      <c r="N15" s="589"/>
      <c r="O15" s="589"/>
      <c r="P15" s="589"/>
      <c r="Q15" s="590"/>
      <c r="R15" s="591">
        <v>535</v>
      </c>
      <c r="S15" s="592"/>
      <c r="T15" s="592"/>
      <c r="U15" s="592"/>
      <c r="V15" s="592"/>
      <c r="W15" s="592"/>
      <c r="X15" s="592"/>
      <c r="Y15" s="593"/>
      <c r="Z15" s="594">
        <v>0</v>
      </c>
      <c r="AA15" s="594"/>
      <c r="AB15" s="594"/>
      <c r="AC15" s="594"/>
      <c r="AD15" s="595">
        <v>535</v>
      </c>
      <c r="AE15" s="595"/>
      <c r="AF15" s="595"/>
      <c r="AG15" s="595"/>
      <c r="AH15" s="595"/>
      <c r="AI15" s="595"/>
      <c r="AJ15" s="595"/>
      <c r="AK15" s="595"/>
      <c r="AL15" s="596">
        <v>0</v>
      </c>
      <c r="AM15" s="597"/>
      <c r="AN15" s="597"/>
      <c r="AO15" s="598"/>
      <c r="AP15" s="588" t="s">
        <v>242</v>
      </c>
      <c r="AQ15" s="589"/>
      <c r="AR15" s="589"/>
      <c r="AS15" s="589"/>
      <c r="AT15" s="589"/>
      <c r="AU15" s="589"/>
      <c r="AV15" s="589"/>
      <c r="AW15" s="589"/>
      <c r="AX15" s="589"/>
      <c r="AY15" s="589"/>
      <c r="AZ15" s="589"/>
      <c r="BA15" s="589"/>
      <c r="BB15" s="589"/>
      <c r="BC15" s="589"/>
      <c r="BD15" s="589"/>
      <c r="BE15" s="589"/>
      <c r="BF15" s="590"/>
      <c r="BG15" s="591">
        <v>37074</v>
      </c>
      <c r="BH15" s="592"/>
      <c r="BI15" s="592"/>
      <c r="BJ15" s="592"/>
      <c r="BK15" s="592"/>
      <c r="BL15" s="592"/>
      <c r="BM15" s="592"/>
      <c r="BN15" s="593"/>
      <c r="BO15" s="594">
        <v>16</v>
      </c>
      <c r="BP15" s="594"/>
      <c r="BQ15" s="594"/>
      <c r="BR15" s="594"/>
      <c r="BS15" s="600" t="s">
        <v>113</v>
      </c>
      <c r="BT15" s="592"/>
      <c r="BU15" s="592"/>
      <c r="BV15" s="592"/>
      <c r="BW15" s="592"/>
      <c r="BX15" s="592"/>
      <c r="BY15" s="592"/>
      <c r="BZ15" s="592"/>
      <c r="CA15" s="592"/>
      <c r="CB15" s="601"/>
      <c r="CD15" s="605" t="s">
        <v>243</v>
      </c>
      <c r="CE15" s="606"/>
      <c r="CF15" s="606"/>
      <c r="CG15" s="606"/>
      <c r="CH15" s="606"/>
      <c r="CI15" s="606"/>
      <c r="CJ15" s="606"/>
      <c r="CK15" s="606"/>
      <c r="CL15" s="606"/>
      <c r="CM15" s="606"/>
      <c r="CN15" s="606"/>
      <c r="CO15" s="606"/>
      <c r="CP15" s="606"/>
      <c r="CQ15" s="607"/>
      <c r="CR15" s="591">
        <v>169379</v>
      </c>
      <c r="CS15" s="592"/>
      <c r="CT15" s="592"/>
      <c r="CU15" s="592"/>
      <c r="CV15" s="592"/>
      <c r="CW15" s="592"/>
      <c r="CX15" s="592"/>
      <c r="CY15" s="593"/>
      <c r="CZ15" s="594">
        <v>6.9</v>
      </c>
      <c r="DA15" s="594"/>
      <c r="DB15" s="594"/>
      <c r="DC15" s="594"/>
      <c r="DD15" s="600">
        <v>11220</v>
      </c>
      <c r="DE15" s="592"/>
      <c r="DF15" s="592"/>
      <c r="DG15" s="592"/>
      <c r="DH15" s="592"/>
      <c r="DI15" s="592"/>
      <c r="DJ15" s="592"/>
      <c r="DK15" s="592"/>
      <c r="DL15" s="592"/>
      <c r="DM15" s="592"/>
      <c r="DN15" s="592"/>
      <c r="DO15" s="592"/>
      <c r="DP15" s="593"/>
      <c r="DQ15" s="600">
        <v>156509</v>
      </c>
      <c r="DR15" s="592"/>
      <c r="DS15" s="592"/>
      <c r="DT15" s="592"/>
      <c r="DU15" s="592"/>
      <c r="DV15" s="592"/>
      <c r="DW15" s="592"/>
      <c r="DX15" s="592"/>
      <c r="DY15" s="592"/>
      <c r="DZ15" s="592"/>
      <c r="EA15" s="592"/>
      <c r="EB15" s="592"/>
      <c r="EC15" s="601"/>
    </row>
    <row r="16" spans="2:143" ht="11.25" customHeight="1">
      <c r="B16" s="588" t="s">
        <v>244</v>
      </c>
      <c r="C16" s="589"/>
      <c r="D16" s="589"/>
      <c r="E16" s="589"/>
      <c r="F16" s="589"/>
      <c r="G16" s="589"/>
      <c r="H16" s="589"/>
      <c r="I16" s="589"/>
      <c r="J16" s="589"/>
      <c r="K16" s="589"/>
      <c r="L16" s="589"/>
      <c r="M16" s="589"/>
      <c r="N16" s="589"/>
      <c r="O16" s="589"/>
      <c r="P16" s="589"/>
      <c r="Q16" s="590"/>
      <c r="R16" s="591">
        <v>1408893</v>
      </c>
      <c r="S16" s="592"/>
      <c r="T16" s="592"/>
      <c r="U16" s="592"/>
      <c r="V16" s="592"/>
      <c r="W16" s="592"/>
      <c r="X16" s="592"/>
      <c r="Y16" s="593"/>
      <c r="Z16" s="594">
        <v>56.4</v>
      </c>
      <c r="AA16" s="594"/>
      <c r="AB16" s="594"/>
      <c r="AC16" s="594"/>
      <c r="AD16" s="595">
        <v>1270056</v>
      </c>
      <c r="AE16" s="595"/>
      <c r="AF16" s="595"/>
      <c r="AG16" s="595"/>
      <c r="AH16" s="595"/>
      <c r="AI16" s="595"/>
      <c r="AJ16" s="595"/>
      <c r="AK16" s="595"/>
      <c r="AL16" s="596">
        <v>80.8</v>
      </c>
      <c r="AM16" s="597"/>
      <c r="AN16" s="597"/>
      <c r="AO16" s="598"/>
      <c r="AP16" s="588" t="s">
        <v>245</v>
      </c>
      <c r="AQ16" s="589"/>
      <c r="AR16" s="589"/>
      <c r="AS16" s="589"/>
      <c r="AT16" s="589"/>
      <c r="AU16" s="589"/>
      <c r="AV16" s="589"/>
      <c r="AW16" s="589"/>
      <c r="AX16" s="589"/>
      <c r="AY16" s="589"/>
      <c r="AZ16" s="589"/>
      <c r="BA16" s="589"/>
      <c r="BB16" s="589"/>
      <c r="BC16" s="589"/>
      <c r="BD16" s="589"/>
      <c r="BE16" s="589"/>
      <c r="BF16" s="590"/>
      <c r="BG16" s="591" t="s">
        <v>113</v>
      </c>
      <c r="BH16" s="592"/>
      <c r="BI16" s="592"/>
      <c r="BJ16" s="592"/>
      <c r="BK16" s="592"/>
      <c r="BL16" s="592"/>
      <c r="BM16" s="592"/>
      <c r="BN16" s="593"/>
      <c r="BO16" s="594" t="s">
        <v>113</v>
      </c>
      <c r="BP16" s="594"/>
      <c r="BQ16" s="594"/>
      <c r="BR16" s="594"/>
      <c r="BS16" s="600" t="s">
        <v>113</v>
      </c>
      <c r="BT16" s="592"/>
      <c r="BU16" s="592"/>
      <c r="BV16" s="592"/>
      <c r="BW16" s="592"/>
      <c r="BX16" s="592"/>
      <c r="BY16" s="592"/>
      <c r="BZ16" s="592"/>
      <c r="CA16" s="592"/>
      <c r="CB16" s="601"/>
      <c r="CD16" s="605" t="s">
        <v>246</v>
      </c>
      <c r="CE16" s="606"/>
      <c r="CF16" s="606"/>
      <c r="CG16" s="606"/>
      <c r="CH16" s="606"/>
      <c r="CI16" s="606"/>
      <c r="CJ16" s="606"/>
      <c r="CK16" s="606"/>
      <c r="CL16" s="606"/>
      <c r="CM16" s="606"/>
      <c r="CN16" s="606"/>
      <c r="CO16" s="606"/>
      <c r="CP16" s="606"/>
      <c r="CQ16" s="607"/>
      <c r="CR16" s="591">
        <v>20680</v>
      </c>
      <c r="CS16" s="592"/>
      <c r="CT16" s="592"/>
      <c r="CU16" s="592"/>
      <c r="CV16" s="592"/>
      <c r="CW16" s="592"/>
      <c r="CX16" s="592"/>
      <c r="CY16" s="593"/>
      <c r="CZ16" s="594">
        <v>0.8</v>
      </c>
      <c r="DA16" s="594"/>
      <c r="DB16" s="594"/>
      <c r="DC16" s="594"/>
      <c r="DD16" s="600" t="s">
        <v>113</v>
      </c>
      <c r="DE16" s="592"/>
      <c r="DF16" s="592"/>
      <c r="DG16" s="592"/>
      <c r="DH16" s="592"/>
      <c r="DI16" s="592"/>
      <c r="DJ16" s="592"/>
      <c r="DK16" s="592"/>
      <c r="DL16" s="592"/>
      <c r="DM16" s="592"/>
      <c r="DN16" s="592"/>
      <c r="DO16" s="592"/>
      <c r="DP16" s="593"/>
      <c r="DQ16" s="600">
        <v>19218</v>
      </c>
      <c r="DR16" s="592"/>
      <c r="DS16" s="592"/>
      <c r="DT16" s="592"/>
      <c r="DU16" s="592"/>
      <c r="DV16" s="592"/>
      <c r="DW16" s="592"/>
      <c r="DX16" s="592"/>
      <c r="DY16" s="592"/>
      <c r="DZ16" s="592"/>
      <c r="EA16" s="592"/>
      <c r="EB16" s="592"/>
      <c r="EC16" s="601"/>
    </row>
    <row r="17" spans="2:133" ht="11.25" customHeight="1">
      <c r="B17" s="588" t="s">
        <v>247</v>
      </c>
      <c r="C17" s="589"/>
      <c r="D17" s="589"/>
      <c r="E17" s="589"/>
      <c r="F17" s="589"/>
      <c r="G17" s="589"/>
      <c r="H17" s="589"/>
      <c r="I17" s="589"/>
      <c r="J17" s="589"/>
      <c r="K17" s="589"/>
      <c r="L17" s="589"/>
      <c r="M17" s="589"/>
      <c r="N17" s="589"/>
      <c r="O17" s="589"/>
      <c r="P17" s="589"/>
      <c r="Q17" s="590"/>
      <c r="R17" s="591">
        <v>1270056</v>
      </c>
      <c r="S17" s="592"/>
      <c r="T17" s="592"/>
      <c r="U17" s="592"/>
      <c r="V17" s="592"/>
      <c r="W17" s="592"/>
      <c r="X17" s="592"/>
      <c r="Y17" s="593"/>
      <c r="Z17" s="594">
        <v>50.8</v>
      </c>
      <c r="AA17" s="594"/>
      <c r="AB17" s="594"/>
      <c r="AC17" s="594"/>
      <c r="AD17" s="595">
        <v>1270056</v>
      </c>
      <c r="AE17" s="595"/>
      <c r="AF17" s="595"/>
      <c r="AG17" s="595"/>
      <c r="AH17" s="595"/>
      <c r="AI17" s="595"/>
      <c r="AJ17" s="595"/>
      <c r="AK17" s="595"/>
      <c r="AL17" s="596">
        <v>80.8</v>
      </c>
      <c r="AM17" s="597"/>
      <c r="AN17" s="597"/>
      <c r="AO17" s="598"/>
      <c r="AP17" s="588" t="s">
        <v>248</v>
      </c>
      <c r="AQ17" s="589"/>
      <c r="AR17" s="589"/>
      <c r="AS17" s="589"/>
      <c r="AT17" s="589"/>
      <c r="AU17" s="589"/>
      <c r="AV17" s="589"/>
      <c r="AW17" s="589"/>
      <c r="AX17" s="589"/>
      <c r="AY17" s="589"/>
      <c r="AZ17" s="589"/>
      <c r="BA17" s="589"/>
      <c r="BB17" s="589"/>
      <c r="BC17" s="589"/>
      <c r="BD17" s="589"/>
      <c r="BE17" s="589"/>
      <c r="BF17" s="590"/>
      <c r="BG17" s="591" t="s">
        <v>113</v>
      </c>
      <c r="BH17" s="592"/>
      <c r="BI17" s="592"/>
      <c r="BJ17" s="592"/>
      <c r="BK17" s="592"/>
      <c r="BL17" s="592"/>
      <c r="BM17" s="592"/>
      <c r="BN17" s="593"/>
      <c r="BO17" s="594" t="s">
        <v>113</v>
      </c>
      <c r="BP17" s="594"/>
      <c r="BQ17" s="594"/>
      <c r="BR17" s="594"/>
      <c r="BS17" s="600" t="s">
        <v>113</v>
      </c>
      <c r="BT17" s="592"/>
      <c r="BU17" s="592"/>
      <c r="BV17" s="592"/>
      <c r="BW17" s="592"/>
      <c r="BX17" s="592"/>
      <c r="BY17" s="592"/>
      <c r="BZ17" s="592"/>
      <c r="CA17" s="592"/>
      <c r="CB17" s="601"/>
      <c r="CD17" s="605" t="s">
        <v>249</v>
      </c>
      <c r="CE17" s="606"/>
      <c r="CF17" s="606"/>
      <c r="CG17" s="606"/>
      <c r="CH17" s="606"/>
      <c r="CI17" s="606"/>
      <c r="CJ17" s="606"/>
      <c r="CK17" s="606"/>
      <c r="CL17" s="606"/>
      <c r="CM17" s="606"/>
      <c r="CN17" s="606"/>
      <c r="CO17" s="606"/>
      <c r="CP17" s="606"/>
      <c r="CQ17" s="607"/>
      <c r="CR17" s="591">
        <v>249500</v>
      </c>
      <c r="CS17" s="592"/>
      <c r="CT17" s="592"/>
      <c r="CU17" s="592"/>
      <c r="CV17" s="592"/>
      <c r="CW17" s="592"/>
      <c r="CX17" s="592"/>
      <c r="CY17" s="593"/>
      <c r="CZ17" s="594">
        <v>10.199999999999999</v>
      </c>
      <c r="DA17" s="594"/>
      <c r="DB17" s="594"/>
      <c r="DC17" s="594"/>
      <c r="DD17" s="600" t="s">
        <v>113</v>
      </c>
      <c r="DE17" s="592"/>
      <c r="DF17" s="592"/>
      <c r="DG17" s="592"/>
      <c r="DH17" s="592"/>
      <c r="DI17" s="592"/>
      <c r="DJ17" s="592"/>
      <c r="DK17" s="592"/>
      <c r="DL17" s="592"/>
      <c r="DM17" s="592"/>
      <c r="DN17" s="592"/>
      <c r="DO17" s="592"/>
      <c r="DP17" s="593"/>
      <c r="DQ17" s="600">
        <v>249500</v>
      </c>
      <c r="DR17" s="592"/>
      <c r="DS17" s="592"/>
      <c r="DT17" s="592"/>
      <c r="DU17" s="592"/>
      <c r="DV17" s="592"/>
      <c r="DW17" s="592"/>
      <c r="DX17" s="592"/>
      <c r="DY17" s="592"/>
      <c r="DZ17" s="592"/>
      <c r="EA17" s="592"/>
      <c r="EB17" s="592"/>
      <c r="EC17" s="601"/>
    </row>
    <row r="18" spans="2:133" ht="11.25" customHeight="1">
      <c r="B18" s="588" t="s">
        <v>250</v>
      </c>
      <c r="C18" s="589"/>
      <c r="D18" s="589"/>
      <c r="E18" s="589"/>
      <c r="F18" s="589"/>
      <c r="G18" s="589"/>
      <c r="H18" s="589"/>
      <c r="I18" s="589"/>
      <c r="J18" s="589"/>
      <c r="K18" s="589"/>
      <c r="L18" s="589"/>
      <c r="M18" s="589"/>
      <c r="N18" s="589"/>
      <c r="O18" s="589"/>
      <c r="P18" s="589"/>
      <c r="Q18" s="590"/>
      <c r="R18" s="591">
        <v>138672</v>
      </c>
      <c r="S18" s="592"/>
      <c r="T18" s="592"/>
      <c r="U18" s="592"/>
      <c r="V18" s="592"/>
      <c r="W18" s="592"/>
      <c r="X18" s="592"/>
      <c r="Y18" s="593"/>
      <c r="Z18" s="594">
        <v>5.5</v>
      </c>
      <c r="AA18" s="594"/>
      <c r="AB18" s="594"/>
      <c r="AC18" s="594"/>
      <c r="AD18" s="595" t="s">
        <v>113</v>
      </c>
      <c r="AE18" s="595"/>
      <c r="AF18" s="595"/>
      <c r="AG18" s="595"/>
      <c r="AH18" s="595"/>
      <c r="AI18" s="595"/>
      <c r="AJ18" s="595"/>
      <c r="AK18" s="595"/>
      <c r="AL18" s="596" t="s">
        <v>113</v>
      </c>
      <c r="AM18" s="597"/>
      <c r="AN18" s="597"/>
      <c r="AO18" s="598"/>
      <c r="AP18" s="588" t="s">
        <v>251</v>
      </c>
      <c r="AQ18" s="589"/>
      <c r="AR18" s="589"/>
      <c r="AS18" s="589"/>
      <c r="AT18" s="589"/>
      <c r="AU18" s="589"/>
      <c r="AV18" s="589"/>
      <c r="AW18" s="589"/>
      <c r="AX18" s="589"/>
      <c r="AY18" s="589"/>
      <c r="AZ18" s="589"/>
      <c r="BA18" s="589"/>
      <c r="BB18" s="589"/>
      <c r="BC18" s="589"/>
      <c r="BD18" s="589"/>
      <c r="BE18" s="589"/>
      <c r="BF18" s="590"/>
      <c r="BG18" s="591" t="s">
        <v>113</v>
      </c>
      <c r="BH18" s="592"/>
      <c r="BI18" s="592"/>
      <c r="BJ18" s="592"/>
      <c r="BK18" s="592"/>
      <c r="BL18" s="592"/>
      <c r="BM18" s="592"/>
      <c r="BN18" s="593"/>
      <c r="BO18" s="594" t="s">
        <v>113</v>
      </c>
      <c r="BP18" s="594"/>
      <c r="BQ18" s="594"/>
      <c r="BR18" s="594"/>
      <c r="BS18" s="600" t="s">
        <v>113</v>
      </c>
      <c r="BT18" s="592"/>
      <c r="BU18" s="592"/>
      <c r="BV18" s="592"/>
      <c r="BW18" s="592"/>
      <c r="BX18" s="592"/>
      <c r="BY18" s="592"/>
      <c r="BZ18" s="592"/>
      <c r="CA18" s="592"/>
      <c r="CB18" s="601"/>
      <c r="CD18" s="605" t="s">
        <v>252</v>
      </c>
      <c r="CE18" s="606"/>
      <c r="CF18" s="606"/>
      <c r="CG18" s="606"/>
      <c r="CH18" s="606"/>
      <c r="CI18" s="606"/>
      <c r="CJ18" s="606"/>
      <c r="CK18" s="606"/>
      <c r="CL18" s="606"/>
      <c r="CM18" s="606"/>
      <c r="CN18" s="606"/>
      <c r="CO18" s="606"/>
      <c r="CP18" s="606"/>
      <c r="CQ18" s="607"/>
      <c r="CR18" s="591" t="s">
        <v>113</v>
      </c>
      <c r="CS18" s="592"/>
      <c r="CT18" s="592"/>
      <c r="CU18" s="592"/>
      <c r="CV18" s="592"/>
      <c r="CW18" s="592"/>
      <c r="CX18" s="592"/>
      <c r="CY18" s="593"/>
      <c r="CZ18" s="594" t="s">
        <v>113</v>
      </c>
      <c r="DA18" s="594"/>
      <c r="DB18" s="594"/>
      <c r="DC18" s="594"/>
      <c r="DD18" s="600" t="s">
        <v>113</v>
      </c>
      <c r="DE18" s="592"/>
      <c r="DF18" s="592"/>
      <c r="DG18" s="592"/>
      <c r="DH18" s="592"/>
      <c r="DI18" s="592"/>
      <c r="DJ18" s="592"/>
      <c r="DK18" s="592"/>
      <c r="DL18" s="592"/>
      <c r="DM18" s="592"/>
      <c r="DN18" s="592"/>
      <c r="DO18" s="592"/>
      <c r="DP18" s="593"/>
      <c r="DQ18" s="600" t="s">
        <v>113</v>
      </c>
      <c r="DR18" s="592"/>
      <c r="DS18" s="592"/>
      <c r="DT18" s="592"/>
      <c r="DU18" s="592"/>
      <c r="DV18" s="592"/>
      <c r="DW18" s="592"/>
      <c r="DX18" s="592"/>
      <c r="DY18" s="592"/>
      <c r="DZ18" s="592"/>
      <c r="EA18" s="592"/>
      <c r="EB18" s="592"/>
      <c r="EC18" s="601"/>
    </row>
    <row r="19" spans="2:133" ht="11.25" customHeight="1">
      <c r="B19" s="588" t="s">
        <v>253</v>
      </c>
      <c r="C19" s="589"/>
      <c r="D19" s="589"/>
      <c r="E19" s="589"/>
      <c r="F19" s="589"/>
      <c r="G19" s="589"/>
      <c r="H19" s="589"/>
      <c r="I19" s="589"/>
      <c r="J19" s="589"/>
      <c r="K19" s="589"/>
      <c r="L19" s="589"/>
      <c r="M19" s="589"/>
      <c r="N19" s="589"/>
      <c r="O19" s="589"/>
      <c r="P19" s="589"/>
      <c r="Q19" s="590"/>
      <c r="R19" s="591">
        <v>165</v>
      </c>
      <c r="S19" s="592"/>
      <c r="T19" s="592"/>
      <c r="U19" s="592"/>
      <c r="V19" s="592"/>
      <c r="W19" s="592"/>
      <c r="X19" s="592"/>
      <c r="Y19" s="593"/>
      <c r="Z19" s="594">
        <v>0</v>
      </c>
      <c r="AA19" s="594"/>
      <c r="AB19" s="594"/>
      <c r="AC19" s="594"/>
      <c r="AD19" s="595" t="s">
        <v>113</v>
      </c>
      <c r="AE19" s="595"/>
      <c r="AF19" s="595"/>
      <c r="AG19" s="595"/>
      <c r="AH19" s="595"/>
      <c r="AI19" s="595"/>
      <c r="AJ19" s="595"/>
      <c r="AK19" s="595"/>
      <c r="AL19" s="596" t="s">
        <v>113</v>
      </c>
      <c r="AM19" s="597"/>
      <c r="AN19" s="597"/>
      <c r="AO19" s="598"/>
      <c r="AP19" s="588" t="s">
        <v>254</v>
      </c>
      <c r="AQ19" s="589"/>
      <c r="AR19" s="589"/>
      <c r="AS19" s="589"/>
      <c r="AT19" s="589"/>
      <c r="AU19" s="589"/>
      <c r="AV19" s="589"/>
      <c r="AW19" s="589"/>
      <c r="AX19" s="589"/>
      <c r="AY19" s="589"/>
      <c r="AZ19" s="589"/>
      <c r="BA19" s="589"/>
      <c r="BB19" s="589"/>
      <c r="BC19" s="589"/>
      <c r="BD19" s="589"/>
      <c r="BE19" s="589"/>
      <c r="BF19" s="590"/>
      <c r="BG19" s="591" t="s">
        <v>113</v>
      </c>
      <c r="BH19" s="592"/>
      <c r="BI19" s="592"/>
      <c r="BJ19" s="592"/>
      <c r="BK19" s="592"/>
      <c r="BL19" s="592"/>
      <c r="BM19" s="592"/>
      <c r="BN19" s="593"/>
      <c r="BO19" s="594" t="s">
        <v>113</v>
      </c>
      <c r="BP19" s="594"/>
      <c r="BQ19" s="594"/>
      <c r="BR19" s="594"/>
      <c r="BS19" s="600" t="s">
        <v>113</v>
      </c>
      <c r="BT19" s="592"/>
      <c r="BU19" s="592"/>
      <c r="BV19" s="592"/>
      <c r="BW19" s="592"/>
      <c r="BX19" s="592"/>
      <c r="BY19" s="592"/>
      <c r="BZ19" s="592"/>
      <c r="CA19" s="592"/>
      <c r="CB19" s="601"/>
      <c r="CD19" s="605" t="s">
        <v>255</v>
      </c>
      <c r="CE19" s="606"/>
      <c r="CF19" s="606"/>
      <c r="CG19" s="606"/>
      <c r="CH19" s="606"/>
      <c r="CI19" s="606"/>
      <c r="CJ19" s="606"/>
      <c r="CK19" s="606"/>
      <c r="CL19" s="606"/>
      <c r="CM19" s="606"/>
      <c r="CN19" s="606"/>
      <c r="CO19" s="606"/>
      <c r="CP19" s="606"/>
      <c r="CQ19" s="607"/>
      <c r="CR19" s="591" t="s">
        <v>113</v>
      </c>
      <c r="CS19" s="592"/>
      <c r="CT19" s="592"/>
      <c r="CU19" s="592"/>
      <c r="CV19" s="592"/>
      <c r="CW19" s="592"/>
      <c r="CX19" s="592"/>
      <c r="CY19" s="593"/>
      <c r="CZ19" s="594" t="s">
        <v>113</v>
      </c>
      <c r="DA19" s="594"/>
      <c r="DB19" s="594"/>
      <c r="DC19" s="594"/>
      <c r="DD19" s="600" t="s">
        <v>113</v>
      </c>
      <c r="DE19" s="592"/>
      <c r="DF19" s="592"/>
      <c r="DG19" s="592"/>
      <c r="DH19" s="592"/>
      <c r="DI19" s="592"/>
      <c r="DJ19" s="592"/>
      <c r="DK19" s="592"/>
      <c r="DL19" s="592"/>
      <c r="DM19" s="592"/>
      <c r="DN19" s="592"/>
      <c r="DO19" s="592"/>
      <c r="DP19" s="593"/>
      <c r="DQ19" s="600" t="s">
        <v>113</v>
      </c>
      <c r="DR19" s="592"/>
      <c r="DS19" s="592"/>
      <c r="DT19" s="592"/>
      <c r="DU19" s="592"/>
      <c r="DV19" s="592"/>
      <c r="DW19" s="592"/>
      <c r="DX19" s="592"/>
      <c r="DY19" s="592"/>
      <c r="DZ19" s="592"/>
      <c r="EA19" s="592"/>
      <c r="EB19" s="592"/>
      <c r="EC19" s="601"/>
    </row>
    <row r="20" spans="2:133" ht="11.25" customHeight="1">
      <c r="B20" s="588" t="s">
        <v>256</v>
      </c>
      <c r="C20" s="589"/>
      <c r="D20" s="589"/>
      <c r="E20" s="589"/>
      <c r="F20" s="589"/>
      <c r="G20" s="589"/>
      <c r="H20" s="589"/>
      <c r="I20" s="589"/>
      <c r="J20" s="589"/>
      <c r="K20" s="589"/>
      <c r="L20" s="589"/>
      <c r="M20" s="589"/>
      <c r="N20" s="589"/>
      <c r="O20" s="589"/>
      <c r="P20" s="589"/>
      <c r="Q20" s="590"/>
      <c r="R20" s="591">
        <v>1709075</v>
      </c>
      <c r="S20" s="592"/>
      <c r="T20" s="592"/>
      <c r="U20" s="592"/>
      <c r="V20" s="592"/>
      <c r="W20" s="592"/>
      <c r="X20" s="592"/>
      <c r="Y20" s="593"/>
      <c r="Z20" s="594">
        <v>68.400000000000006</v>
      </c>
      <c r="AA20" s="594"/>
      <c r="AB20" s="594"/>
      <c r="AC20" s="594"/>
      <c r="AD20" s="595">
        <v>1570238</v>
      </c>
      <c r="AE20" s="595"/>
      <c r="AF20" s="595"/>
      <c r="AG20" s="595"/>
      <c r="AH20" s="595"/>
      <c r="AI20" s="595"/>
      <c r="AJ20" s="595"/>
      <c r="AK20" s="595"/>
      <c r="AL20" s="596">
        <v>99.9</v>
      </c>
      <c r="AM20" s="597"/>
      <c r="AN20" s="597"/>
      <c r="AO20" s="598"/>
      <c r="AP20" s="588" t="s">
        <v>257</v>
      </c>
      <c r="AQ20" s="589"/>
      <c r="AR20" s="589"/>
      <c r="AS20" s="589"/>
      <c r="AT20" s="589"/>
      <c r="AU20" s="589"/>
      <c r="AV20" s="589"/>
      <c r="AW20" s="589"/>
      <c r="AX20" s="589"/>
      <c r="AY20" s="589"/>
      <c r="AZ20" s="589"/>
      <c r="BA20" s="589"/>
      <c r="BB20" s="589"/>
      <c r="BC20" s="589"/>
      <c r="BD20" s="589"/>
      <c r="BE20" s="589"/>
      <c r="BF20" s="590"/>
      <c r="BG20" s="591" t="s">
        <v>113</v>
      </c>
      <c r="BH20" s="592"/>
      <c r="BI20" s="592"/>
      <c r="BJ20" s="592"/>
      <c r="BK20" s="592"/>
      <c r="BL20" s="592"/>
      <c r="BM20" s="592"/>
      <c r="BN20" s="593"/>
      <c r="BO20" s="594" t="s">
        <v>113</v>
      </c>
      <c r="BP20" s="594"/>
      <c r="BQ20" s="594"/>
      <c r="BR20" s="594"/>
      <c r="BS20" s="600" t="s">
        <v>113</v>
      </c>
      <c r="BT20" s="592"/>
      <c r="BU20" s="592"/>
      <c r="BV20" s="592"/>
      <c r="BW20" s="592"/>
      <c r="BX20" s="592"/>
      <c r="BY20" s="592"/>
      <c r="BZ20" s="592"/>
      <c r="CA20" s="592"/>
      <c r="CB20" s="601"/>
      <c r="CD20" s="605" t="s">
        <v>258</v>
      </c>
      <c r="CE20" s="606"/>
      <c r="CF20" s="606"/>
      <c r="CG20" s="606"/>
      <c r="CH20" s="606"/>
      <c r="CI20" s="606"/>
      <c r="CJ20" s="606"/>
      <c r="CK20" s="606"/>
      <c r="CL20" s="606"/>
      <c r="CM20" s="606"/>
      <c r="CN20" s="606"/>
      <c r="CO20" s="606"/>
      <c r="CP20" s="606"/>
      <c r="CQ20" s="607"/>
      <c r="CR20" s="591">
        <v>2455825</v>
      </c>
      <c r="CS20" s="592"/>
      <c r="CT20" s="592"/>
      <c r="CU20" s="592"/>
      <c r="CV20" s="592"/>
      <c r="CW20" s="592"/>
      <c r="CX20" s="592"/>
      <c r="CY20" s="593"/>
      <c r="CZ20" s="594">
        <v>100</v>
      </c>
      <c r="DA20" s="594"/>
      <c r="DB20" s="594"/>
      <c r="DC20" s="594"/>
      <c r="DD20" s="600">
        <v>399586</v>
      </c>
      <c r="DE20" s="592"/>
      <c r="DF20" s="592"/>
      <c r="DG20" s="592"/>
      <c r="DH20" s="592"/>
      <c r="DI20" s="592"/>
      <c r="DJ20" s="592"/>
      <c r="DK20" s="592"/>
      <c r="DL20" s="592"/>
      <c r="DM20" s="592"/>
      <c r="DN20" s="592"/>
      <c r="DO20" s="592"/>
      <c r="DP20" s="593"/>
      <c r="DQ20" s="600">
        <v>1810124</v>
      </c>
      <c r="DR20" s="592"/>
      <c r="DS20" s="592"/>
      <c r="DT20" s="592"/>
      <c r="DU20" s="592"/>
      <c r="DV20" s="592"/>
      <c r="DW20" s="592"/>
      <c r="DX20" s="592"/>
      <c r="DY20" s="592"/>
      <c r="DZ20" s="592"/>
      <c r="EA20" s="592"/>
      <c r="EB20" s="592"/>
      <c r="EC20" s="601"/>
    </row>
    <row r="21" spans="2:133" ht="11.25" customHeight="1">
      <c r="B21" s="588" t="s">
        <v>259</v>
      </c>
      <c r="C21" s="589"/>
      <c r="D21" s="589"/>
      <c r="E21" s="589"/>
      <c r="F21" s="589"/>
      <c r="G21" s="589"/>
      <c r="H21" s="589"/>
      <c r="I21" s="589"/>
      <c r="J21" s="589"/>
      <c r="K21" s="589"/>
      <c r="L21" s="589"/>
      <c r="M21" s="589"/>
      <c r="N21" s="589"/>
      <c r="O21" s="589"/>
      <c r="P21" s="589"/>
      <c r="Q21" s="590"/>
      <c r="R21" s="591">
        <v>741</v>
      </c>
      <c r="S21" s="592"/>
      <c r="T21" s="592"/>
      <c r="U21" s="592"/>
      <c r="V21" s="592"/>
      <c r="W21" s="592"/>
      <c r="X21" s="592"/>
      <c r="Y21" s="593"/>
      <c r="Z21" s="594">
        <v>0</v>
      </c>
      <c r="AA21" s="594"/>
      <c r="AB21" s="594"/>
      <c r="AC21" s="594"/>
      <c r="AD21" s="595">
        <v>741</v>
      </c>
      <c r="AE21" s="595"/>
      <c r="AF21" s="595"/>
      <c r="AG21" s="595"/>
      <c r="AH21" s="595"/>
      <c r="AI21" s="595"/>
      <c r="AJ21" s="595"/>
      <c r="AK21" s="595"/>
      <c r="AL21" s="596">
        <v>0</v>
      </c>
      <c r="AM21" s="597"/>
      <c r="AN21" s="597"/>
      <c r="AO21" s="598"/>
      <c r="AP21" s="608" t="s">
        <v>260</v>
      </c>
      <c r="AQ21" s="609"/>
      <c r="AR21" s="609"/>
      <c r="AS21" s="609"/>
      <c r="AT21" s="609"/>
      <c r="AU21" s="609"/>
      <c r="AV21" s="609"/>
      <c r="AW21" s="609"/>
      <c r="AX21" s="609"/>
      <c r="AY21" s="609"/>
      <c r="AZ21" s="609"/>
      <c r="BA21" s="609"/>
      <c r="BB21" s="609"/>
      <c r="BC21" s="609"/>
      <c r="BD21" s="609"/>
      <c r="BE21" s="609"/>
      <c r="BF21" s="610"/>
      <c r="BG21" s="591" t="s">
        <v>113</v>
      </c>
      <c r="BH21" s="592"/>
      <c r="BI21" s="592"/>
      <c r="BJ21" s="592"/>
      <c r="BK21" s="592"/>
      <c r="BL21" s="592"/>
      <c r="BM21" s="592"/>
      <c r="BN21" s="593"/>
      <c r="BO21" s="594" t="s">
        <v>113</v>
      </c>
      <c r="BP21" s="594"/>
      <c r="BQ21" s="594"/>
      <c r="BR21" s="594"/>
      <c r="BS21" s="600" t="s">
        <v>113</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261</v>
      </c>
      <c r="C22" s="589"/>
      <c r="D22" s="589"/>
      <c r="E22" s="589"/>
      <c r="F22" s="589"/>
      <c r="G22" s="589"/>
      <c r="H22" s="589"/>
      <c r="I22" s="589"/>
      <c r="J22" s="589"/>
      <c r="K22" s="589"/>
      <c r="L22" s="589"/>
      <c r="M22" s="589"/>
      <c r="N22" s="589"/>
      <c r="O22" s="589"/>
      <c r="P22" s="589"/>
      <c r="Q22" s="590"/>
      <c r="R22" s="591">
        <v>13753</v>
      </c>
      <c r="S22" s="592"/>
      <c r="T22" s="592"/>
      <c r="U22" s="592"/>
      <c r="V22" s="592"/>
      <c r="W22" s="592"/>
      <c r="X22" s="592"/>
      <c r="Y22" s="593"/>
      <c r="Z22" s="594">
        <v>0.6</v>
      </c>
      <c r="AA22" s="594"/>
      <c r="AB22" s="594"/>
      <c r="AC22" s="594"/>
      <c r="AD22" s="595" t="s">
        <v>113</v>
      </c>
      <c r="AE22" s="595"/>
      <c r="AF22" s="595"/>
      <c r="AG22" s="595"/>
      <c r="AH22" s="595"/>
      <c r="AI22" s="595"/>
      <c r="AJ22" s="595"/>
      <c r="AK22" s="595"/>
      <c r="AL22" s="596" t="s">
        <v>113</v>
      </c>
      <c r="AM22" s="597"/>
      <c r="AN22" s="597"/>
      <c r="AO22" s="598"/>
      <c r="AP22" s="608" t="s">
        <v>262</v>
      </c>
      <c r="AQ22" s="609"/>
      <c r="AR22" s="609"/>
      <c r="AS22" s="609"/>
      <c r="AT22" s="609"/>
      <c r="AU22" s="609"/>
      <c r="AV22" s="609"/>
      <c r="AW22" s="609"/>
      <c r="AX22" s="609"/>
      <c r="AY22" s="609"/>
      <c r="AZ22" s="609"/>
      <c r="BA22" s="609"/>
      <c r="BB22" s="609"/>
      <c r="BC22" s="609"/>
      <c r="BD22" s="609"/>
      <c r="BE22" s="609"/>
      <c r="BF22" s="610"/>
      <c r="BG22" s="591" t="s">
        <v>113</v>
      </c>
      <c r="BH22" s="592"/>
      <c r="BI22" s="592"/>
      <c r="BJ22" s="592"/>
      <c r="BK22" s="592"/>
      <c r="BL22" s="592"/>
      <c r="BM22" s="592"/>
      <c r="BN22" s="593"/>
      <c r="BO22" s="594" t="s">
        <v>113</v>
      </c>
      <c r="BP22" s="594"/>
      <c r="BQ22" s="594"/>
      <c r="BR22" s="594"/>
      <c r="BS22" s="600" t="s">
        <v>113</v>
      </c>
      <c r="BT22" s="592"/>
      <c r="BU22" s="592"/>
      <c r="BV22" s="592"/>
      <c r="BW22" s="592"/>
      <c r="BX22" s="592"/>
      <c r="BY22" s="592"/>
      <c r="BZ22" s="592"/>
      <c r="CA22" s="592"/>
      <c r="CB22" s="601"/>
      <c r="CD22" s="573" t="s">
        <v>263</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264</v>
      </c>
      <c r="C23" s="589"/>
      <c r="D23" s="589"/>
      <c r="E23" s="589"/>
      <c r="F23" s="589"/>
      <c r="G23" s="589"/>
      <c r="H23" s="589"/>
      <c r="I23" s="589"/>
      <c r="J23" s="589"/>
      <c r="K23" s="589"/>
      <c r="L23" s="589"/>
      <c r="M23" s="589"/>
      <c r="N23" s="589"/>
      <c r="O23" s="589"/>
      <c r="P23" s="589"/>
      <c r="Q23" s="590"/>
      <c r="R23" s="591">
        <v>13559</v>
      </c>
      <c r="S23" s="592"/>
      <c r="T23" s="592"/>
      <c r="U23" s="592"/>
      <c r="V23" s="592"/>
      <c r="W23" s="592"/>
      <c r="X23" s="592"/>
      <c r="Y23" s="593"/>
      <c r="Z23" s="594">
        <v>0.5</v>
      </c>
      <c r="AA23" s="594"/>
      <c r="AB23" s="594"/>
      <c r="AC23" s="594"/>
      <c r="AD23" s="595">
        <v>876</v>
      </c>
      <c r="AE23" s="595"/>
      <c r="AF23" s="595"/>
      <c r="AG23" s="595"/>
      <c r="AH23" s="595"/>
      <c r="AI23" s="595"/>
      <c r="AJ23" s="595"/>
      <c r="AK23" s="595"/>
      <c r="AL23" s="596">
        <v>0.1</v>
      </c>
      <c r="AM23" s="597"/>
      <c r="AN23" s="597"/>
      <c r="AO23" s="598"/>
      <c r="AP23" s="608" t="s">
        <v>265</v>
      </c>
      <c r="AQ23" s="609"/>
      <c r="AR23" s="609"/>
      <c r="AS23" s="609"/>
      <c r="AT23" s="609"/>
      <c r="AU23" s="609"/>
      <c r="AV23" s="609"/>
      <c r="AW23" s="609"/>
      <c r="AX23" s="609"/>
      <c r="AY23" s="609"/>
      <c r="AZ23" s="609"/>
      <c r="BA23" s="609"/>
      <c r="BB23" s="609"/>
      <c r="BC23" s="609"/>
      <c r="BD23" s="609"/>
      <c r="BE23" s="609"/>
      <c r="BF23" s="610"/>
      <c r="BG23" s="591" t="s">
        <v>113</v>
      </c>
      <c r="BH23" s="592"/>
      <c r="BI23" s="592"/>
      <c r="BJ23" s="592"/>
      <c r="BK23" s="592"/>
      <c r="BL23" s="592"/>
      <c r="BM23" s="592"/>
      <c r="BN23" s="593"/>
      <c r="BO23" s="594" t="s">
        <v>113</v>
      </c>
      <c r="BP23" s="594"/>
      <c r="BQ23" s="594"/>
      <c r="BR23" s="594"/>
      <c r="BS23" s="600" t="s">
        <v>113</v>
      </c>
      <c r="BT23" s="592"/>
      <c r="BU23" s="592"/>
      <c r="BV23" s="592"/>
      <c r="BW23" s="592"/>
      <c r="BX23" s="592"/>
      <c r="BY23" s="592"/>
      <c r="BZ23" s="592"/>
      <c r="CA23" s="592"/>
      <c r="CB23" s="601"/>
      <c r="CD23" s="573" t="s">
        <v>204</v>
      </c>
      <c r="CE23" s="574"/>
      <c r="CF23" s="574"/>
      <c r="CG23" s="574"/>
      <c r="CH23" s="574"/>
      <c r="CI23" s="574"/>
      <c r="CJ23" s="574"/>
      <c r="CK23" s="574"/>
      <c r="CL23" s="574"/>
      <c r="CM23" s="574"/>
      <c r="CN23" s="574"/>
      <c r="CO23" s="574"/>
      <c r="CP23" s="574"/>
      <c r="CQ23" s="575"/>
      <c r="CR23" s="573" t="s">
        <v>266</v>
      </c>
      <c r="CS23" s="574"/>
      <c r="CT23" s="574"/>
      <c r="CU23" s="574"/>
      <c r="CV23" s="574"/>
      <c r="CW23" s="574"/>
      <c r="CX23" s="574"/>
      <c r="CY23" s="575"/>
      <c r="CZ23" s="573" t="s">
        <v>267</v>
      </c>
      <c r="DA23" s="574"/>
      <c r="DB23" s="574"/>
      <c r="DC23" s="575"/>
      <c r="DD23" s="573" t="s">
        <v>268</v>
      </c>
      <c r="DE23" s="574"/>
      <c r="DF23" s="574"/>
      <c r="DG23" s="574"/>
      <c r="DH23" s="574"/>
      <c r="DI23" s="574"/>
      <c r="DJ23" s="574"/>
      <c r="DK23" s="575"/>
      <c r="DL23" s="614" t="s">
        <v>269</v>
      </c>
      <c r="DM23" s="615"/>
      <c r="DN23" s="615"/>
      <c r="DO23" s="615"/>
      <c r="DP23" s="615"/>
      <c r="DQ23" s="615"/>
      <c r="DR23" s="615"/>
      <c r="DS23" s="615"/>
      <c r="DT23" s="615"/>
      <c r="DU23" s="615"/>
      <c r="DV23" s="616"/>
      <c r="DW23" s="573" t="s">
        <v>270</v>
      </c>
      <c r="DX23" s="574"/>
      <c r="DY23" s="574"/>
      <c r="DZ23" s="574"/>
      <c r="EA23" s="574"/>
      <c r="EB23" s="574"/>
      <c r="EC23" s="575"/>
    </row>
    <row r="24" spans="2:133" ht="11.25" customHeight="1">
      <c r="B24" s="588" t="s">
        <v>271</v>
      </c>
      <c r="C24" s="589"/>
      <c r="D24" s="589"/>
      <c r="E24" s="589"/>
      <c r="F24" s="589"/>
      <c r="G24" s="589"/>
      <c r="H24" s="589"/>
      <c r="I24" s="589"/>
      <c r="J24" s="589"/>
      <c r="K24" s="589"/>
      <c r="L24" s="589"/>
      <c r="M24" s="589"/>
      <c r="N24" s="589"/>
      <c r="O24" s="589"/>
      <c r="P24" s="589"/>
      <c r="Q24" s="590"/>
      <c r="R24" s="591">
        <v>5807</v>
      </c>
      <c r="S24" s="592"/>
      <c r="T24" s="592"/>
      <c r="U24" s="592"/>
      <c r="V24" s="592"/>
      <c r="W24" s="592"/>
      <c r="X24" s="592"/>
      <c r="Y24" s="593"/>
      <c r="Z24" s="594">
        <v>0.2</v>
      </c>
      <c r="AA24" s="594"/>
      <c r="AB24" s="594"/>
      <c r="AC24" s="594"/>
      <c r="AD24" s="595" t="s">
        <v>113</v>
      </c>
      <c r="AE24" s="595"/>
      <c r="AF24" s="595"/>
      <c r="AG24" s="595"/>
      <c r="AH24" s="595"/>
      <c r="AI24" s="595"/>
      <c r="AJ24" s="595"/>
      <c r="AK24" s="595"/>
      <c r="AL24" s="596" t="s">
        <v>113</v>
      </c>
      <c r="AM24" s="597"/>
      <c r="AN24" s="597"/>
      <c r="AO24" s="598"/>
      <c r="AP24" s="608" t="s">
        <v>272</v>
      </c>
      <c r="AQ24" s="609"/>
      <c r="AR24" s="609"/>
      <c r="AS24" s="609"/>
      <c r="AT24" s="609"/>
      <c r="AU24" s="609"/>
      <c r="AV24" s="609"/>
      <c r="AW24" s="609"/>
      <c r="AX24" s="609"/>
      <c r="AY24" s="609"/>
      <c r="AZ24" s="609"/>
      <c r="BA24" s="609"/>
      <c r="BB24" s="609"/>
      <c r="BC24" s="609"/>
      <c r="BD24" s="609"/>
      <c r="BE24" s="609"/>
      <c r="BF24" s="610"/>
      <c r="BG24" s="591" t="s">
        <v>113</v>
      </c>
      <c r="BH24" s="592"/>
      <c r="BI24" s="592"/>
      <c r="BJ24" s="592"/>
      <c r="BK24" s="592"/>
      <c r="BL24" s="592"/>
      <c r="BM24" s="592"/>
      <c r="BN24" s="593"/>
      <c r="BO24" s="594" t="s">
        <v>113</v>
      </c>
      <c r="BP24" s="594"/>
      <c r="BQ24" s="594"/>
      <c r="BR24" s="594"/>
      <c r="BS24" s="600" t="s">
        <v>113</v>
      </c>
      <c r="BT24" s="592"/>
      <c r="BU24" s="592"/>
      <c r="BV24" s="592"/>
      <c r="BW24" s="592"/>
      <c r="BX24" s="592"/>
      <c r="BY24" s="592"/>
      <c r="BZ24" s="592"/>
      <c r="CA24" s="592"/>
      <c r="CB24" s="601"/>
      <c r="CD24" s="602" t="s">
        <v>273</v>
      </c>
      <c r="CE24" s="603"/>
      <c r="CF24" s="603"/>
      <c r="CG24" s="603"/>
      <c r="CH24" s="603"/>
      <c r="CI24" s="603"/>
      <c r="CJ24" s="603"/>
      <c r="CK24" s="603"/>
      <c r="CL24" s="603"/>
      <c r="CM24" s="603"/>
      <c r="CN24" s="603"/>
      <c r="CO24" s="603"/>
      <c r="CP24" s="603"/>
      <c r="CQ24" s="604"/>
      <c r="CR24" s="580">
        <v>944184</v>
      </c>
      <c r="CS24" s="581"/>
      <c r="CT24" s="581"/>
      <c r="CU24" s="581"/>
      <c r="CV24" s="581"/>
      <c r="CW24" s="581"/>
      <c r="CX24" s="581"/>
      <c r="CY24" s="582"/>
      <c r="CZ24" s="622">
        <v>38.4</v>
      </c>
      <c r="DA24" s="623"/>
      <c r="DB24" s="623"/>
      <c r="DC24" s="624"/>
      <c r="DD24" s="621">
        <v>785601</v>
      </c>
      <c r="DE24" s="581"/>
      <c r="DF24" s="581"/>
      <c r="DG24" s="581"/>
      <c r="DH24" s="581"/>
      <c r="DI24" s="581"/>
      <c r="DJ24" s="581"/>
      <c r="DK24" s="582"/>
      <c r="DL24" s="621">
        <v>771679</v>
      </c>
      <c r="DM24" s="581"/>
      <c r="DN24" s="581"/>
      <c r="DO24" s="581"/>
      <c r="DP24" s="581"/>
      <c r="DQ24" s="581"/>
      <c r="DR24" s="581"/>
      <c r="DS24" s="581"/>
      <c r="DT24" s="581"/>
      <c r="DU24" s="581"/>
      <c r="DV24" s="582"/>
      <c r="DW24" s="585">
        <v>46.6</v>
      </c>
      <c r="DX24" s="586"/>
      <c r="DY24" s="586"/>
      <c r="DZ24" s="586"/>
      <c r="EA24" s="586"/>
      <c r="EB24" s="586"/>
      <c r="EC24" s="587"/>
    </row>
    <row r="25" spans="2:133" ht="11.25" customHeight="1">
      <c r="B25" s="588" t="s">
        <v>274</v>
      </c>
      <c r="C25" s="589"/>
      <c r="D25" s="589"/>
      <c r="E25" s="589"/>
      <c r="F25" s="589"/>
      <c r="G25" s="589"/>
      <c r="H25" s="589"/>
      <c r="I25" s="589"/>
      <c r="J25" s="589"/>
      <c r="K25" s="589"/>
      <c r="L25" s="589"/>
      <c r="M25" s="589"/>
      <c r="N25" s="589"/>
      <c r="O25" s="589"/>
      <c r="P25" s="589"/>
      <c r="Q25" s="590"/>
      <c r="R25" s="591">
        <v>328169</v>
      </c>
      <c r="S25" s="592"/>
      <c r="T25" s="592"/>
      <c r="U25" s="592"/>
      <c r="V25" s="592"/>
      <c r="W25" s="592"/>
      <c r="X25" s="592"/>
      <c r="Y25" s="593"/>
      <c r="Z25" s="594">
        <v>13.1</v>
      </c>
      <c r="AA25" s="594"/>
      <c r="AB25" s="594"/>
      <c r="AC25" s="594"/>
      <c r="AD25" s="595" t="s">
        <v>113</v>
      </c>
      <c r="AE25" s="595"/>
      <c r="AF25" s="595"/>
      <c r="AG25" s="595"/>
      <c r="AH25" s="595"/>
      <c r="AI25" s="595"/>
      <c r="AJ25" s="595"/>
      <c r="AK25" s="595"/>
      <c r="AL25" s="596" t="s">
        <v>113</v>
      </c>
      <c r="AM25" s="597"/>
      <c r="AN25" s="597"/>
      <c r="AO25" s="598"/>
      <c r="AP25" s="608" t="s">
        <v>275</v>
      </c>
      <c r="AQ25" s="609"/>
      <c r="AR25" s="609"/>
      <c r="AS25" s="609"/>
      <c r="AT25" s="609"/>
      <c r="AU25" s="609"/>
      <c r="AV25" s="609"/>
      <c r="AW25" s="609"/>
      <c r="AX25" s="609"/>
      <c r="AY25" s="609"/>
      <c r="AZ25" s="609"/>
      <c r="BA25" s="609"/>
      <c r="BB25" s="609"/>
      <c r="BC25" s="609"/>
      <c r="BD25" s="609"/>
      <c r="BE25" s="609"/>
      <c r="BF25" s="610"/>
      <c r="BG25" s="591" t="s">
        <v>113</v>
      </c>
      <c r="BH25" s="592"/>
      <c r="BI25" s="592"/>
      <c r="BJ25" s="592"/>
      <c r="BK25" s="592"/>
      <c r="BL25" s="592"/>
      <c r="BM25" s="592"/>
      <c r="BN25" s="593"/>
      <c r="BO25" s="594" t="s">
        <v>113</v>
      </c>
      <c r="BP25" s="594"/>
      <c r="BQ25" s="594"/>
      <c r="BR25" s="594"/>
      <c r="BS25" s="600" t="s">
        <v>113</v>
      </c>
      <c r="BT25" s="592"/>
      <c r="BU25" s="592"/>
      <c r="BV25" s="592"/>
      <c r="BW25" s="592"/>
      <c r="BX25" s="592"/>
      <c r="BY25" s="592"/>
      <c r="BZ25" s="592"/>
      <c r="CA25" s="592"/>
      <c r="CB25" s="601"/>
      <c r="CD25" s="605" t="s">
        <v>276</v>
      </c>
      <c r="CE25" s="606"/>
      <c r="CF25" s="606"/>
      <c r="CG25" s="606"/>
      <c r="CH25" s="606"/>
      <c r="CI25" s="606"/>
      <c r="CJ25" s="606"/>
      <c r="CK25" s="606"/>
      <c r="CL25" s="606"/>
      <c r="CM25" s="606"/>
      <c r="CN25" s="606"/>
      <c r="CO25" s="606"/>
      <c r="CP25" s="606"/>
      <c r="CQ25" s="607"/>
      <c r="CR25" s="591">
        <v>480159</v>
      </c>
      <c r="CS25" s="617"/>
      <c r="CT25" s="617"/>
      <c r="CU25" s="617"/>
      <c r="CV25" s="617"/>
      <c r="CW25" s="617"/>
      <c r="CX25" s="617"/>
      <c r="CY25" s="618"/>
      <c r="CZ25" s="625">
        <v>19.600000000000001</v>
      </c>
      <c r="DA25" s="626"/>
      <c r="DB25" s="626"/>
      <c r="DC25" s="627"/>
      <c r="DD25" s="600">
        <v>470267</v>
      </c>
      <c r="DE25" s="617"/>
      <c r="DF25" s="617"/>
      <c r="DG25" s="617"/>
      <c r="DH25" s="617"/>
      <c r="DI25" s="617"/>
      <c r="DJ25" s="617"/>
      <c r="DK25" s="618"/>
      <c r="DL25" s="600">
        <v>456345</v>
      </c>
      <c r="DM25" s="617"/>
      <c r="DN25" s="617"/>
      <c r="DO25" s="617"/>
      <c r="DP25" s="617"/>
      <c r="DQ25" s="617"/>
      <c r="DR25" s="617"/>
      <c r="DS25" s="617"/>
      <c r="DT25" s="617"/>
      <c r="DU25" s="617"/>
      <c r="DV25" s="618"/>
      <c r="DW25" s="596">
        <v>27.6</v>
      </c>
      <c r="DX25" s="619"/>
      <c r="DY25" s="619"/>
      <c r="DZ25" s="619"/>
      <c r="EA25" s="619"/>
      <c r="EB25" s="619"/>
      <c r="EC25" s="620"/>
    </row>
    <row r="26" spans="2:133" ht="11.25" customHeight="1">
      <c r="B26" s="628" t="s">
        <v>277</v>
      </c>
      <c r="C26" s="629"/>
      <c r="D26" s="629"/>
      <c r="E26" s="629"/>
      <c r="F26" s="629"/>
      <c r="G26" s="629"/>
      <c r="H26" s="629"/>
      <c r="I26" s="629"/>
      <c r="J26" s="629"/>
      <c r="K26" s="629"/>
      <c r="L26" s="629"/>
      <c r="M26" s="629"/>
      <c r="N26" s="629"/>
      <c r="O26" s="629"/>
      <c r="P26" s="629"/>
      <c r="Q26" s="630"/>
      <c r="R26" s="591" t="s">
        <v>113</v>
      </c>
      <c r="S26" s="592"/>
      <c r="T26" s="592"/>
      <c r="U26" s="592"/>
      <c r="V26" s="592"/>
      <c r="W26" s="592"/>
      <c r="X26" s="592"/>
      <c r="Y26" s="593"/>
      <c r="Z26" s="594" t="s">
        <v>113</v>
      </c>
      <c r="AA26" s="594"/>
      <c r="AB26" s="594"/>
      <c r="AC26" s="594"/>
      <c r="AD26" s="595" t="s">
        <v>113</v>
      </c>
      <c r="AE26" s="595"/>
      <c r="AF26" s="595"/>
      <c r="AG26" s="595"/>
      <c r="AH26" s="595"/>
      <c r="AI26" s="595"/>
      <c r="AJ26" s="595"/>
      <c r="AK26" s="595"/>
      <c r="AL26" s="596" t="s">
        <v>113</v>
      </c>
      <c r="AM26" s="597"/>
      <c r="AN26" s="597"/>
      <c r="AO26" s="598"/>
      <c r="AP26" s="608" t="s">
        <v>278</v>
      </c>
      <c r="AQ26" s="631"/>
      <c r="AR26" s="631"/>
      <c r="AS26" s="631"/>
      <c r="AT26" s="631"/>
      <c r="AU26" s="631"/>
      <c r="AV26" s="631"/>
      <c r="AW26" s="631"/>
      <c r="AX26" s="631"/>
      <c r="AY26" s="631"/>
      <c r="AZ26" s="631"/>
      <c r="BA26" s="631"/>
      <c r="BB26" s="631"/>
      <c r="BC26" s="631"/>
      <c r="BD26" s="631"/>
      <c r="BE26" s="631"/>
      <c r="BF26" s="610"/>
      <c r="BG26" s="591" t="s">
        <v>113</v>
      </c>
      <c r="BH26" s="592"/>
      <c r="BI26" s="592"/>
      <c r="BJ26" s="592"/>
      <c r="BK26" s="592"/>
      <c r="BL26" s="592"/>
      <c r="BM26" s="592"/>
      <c r="BN26" s="593"/>
      <c r="BO26" s="594" t="s">
        <v>113</v>
      </c>
      <c r="BP26" s="594"/>
      <c r="BQ26" s="594"/>
      <c r="BR26" s="594"/>
      <c r="BS26" s="600" t="s">
        <v>113</v>
      </c>
      <c r="BT26" s="592"/>
      <c r="BU26" s="592"/>
      <c r="BV26" s="592"/>
      <c r="BW26" s="592"/>
      <c r="BX26" s="592"/>
      <c r="BY26" s="592"/>
      <c r="BZ26" s="592"/>
      <c r="CA26" s="592"/>
      <c r="CB26" s="601"/>
      <c r="CD26" s="605" t="s">
        <v>279</v>
      </c>
      <c r="CE26" s="606"/>
      <c r="CF26" s="606"/>
      <c r="CG26" s="606"/>
      <c r="CH26" s="606"/>
      <c r="CI26" s="606"/>
      <c r="CJ26" s="606"/>
      <c r="CK26" s="606"/>
      <c r="CL26" s="606"/>
      <c r="CM26" s="606"/>
      <c r="CN26" s="606"/>
      <c r="CO26" s="606"/>
      <c r="CP26" s="606"/>
      <c r="CQ26" s="607"/>
      <c r="CR26" s="591">
        <v>286917</v>
      </c>
      <c r="CS26" s="592"/>
      <c r="CT26" s="592"/>
      <c r="CU26" s="592"/>
      <c r="CV26" s="592"/>
      <c r="CW26" s="592"/>
      <c r="CX26" s="592"/>
      <c r="CY26" s="593"/>
      <c r="CZ26" s="625">
        <v>11.7</v>
      </c>
      <c r="DA26" s="626"/>
      <c r="DB26" s="626"/>
      <c r="DC26" s="627"/>
      <c r="DD26" s="600">
        <v>280019</v>
      </c>
      <c r="DE26" s="592"/>
      <c r="DF26" s="592"/>
      <c r="DG26" s="592"/>
      <c r="DH26" s="592"/>
      <c r="DI26" s="592"/>
      <c r="DJ26" s="592"/>
      <c r="DK26" s="593"/>
      <c r="DL26" s="600" t="s">
        <v>216</v>
      </c>
      <c r="DM26" s="592"/>
      <c r="DN26" s="592"/>
      <c r="DO26" s="592"/>
      <c r="DP26" s="592"/>
      <c r="DQ26" s="592"/>
      <c r="DR26" s="592"/>
      <c r="DS26" s="592"/>
      <c r="DT26" s="592"/>
      <c r="DU26" s="592"/>
      <c r="DV26" s="593"/>
      <c r="DW26" s="596" t="s">
        <v>216</v>
      </c>
      <c r="DX26" s="619"/>
      <c r="DY26" s="619"/>
      <c r="DZ26" s="619"/>
      <c r="EA26" s="619"/>
      <c r="EB26" s="619"/>
      <c r="EC26" s="620"/>
    </row>
    <row r="27" spans="2:133" ht="11.25" customHeight="1">
      <c r="B27" s="588" t="s">
        <v>280</v>
      </c>
      <c r="C27" s="589"/>
      <c r="D27" s="589"/>
      <c r="E27" s="589"/>
      <c r="F27" s="589"/>
      <c r="G27" s="589"/>
      <c r="H27" s="589"/>
      <c r="I27" s="589"/>
      <c r="J27" s="589"/>
      <c r="K27" s="589"/>
      <c r="L27" s="589"/>
      <c r="M27" s="589"/>
      <c r="N27" s="589"/>
      <c r="O27" s="589"/>
      <c r="P27" s="589"/>
      <c r="Q27" s="590"/>
      <c r="R27" s="591">
        <v>127262</v>
      </c>
      <c r="S27" s="592"/>
      <c r="T27" s="592"/>
      <c r="U27" s="592"/>
      <c r="V27" s="592"/>
      <c r="W27" s="592"/>
      <c r="X27" s="592"/>
      <c r="Y27" s="593"/>
      <c r="Z27" s="594">
        <v>5.0999999999999996</v>
      </c>
      <c r="AA27" s="594"/>
      <c r="AB27" s="594"/>
      <c r="AC27" s="594"/>
      <c r="AD27" s="595" t="s">
        <v>113</v>
      </c>
      <c r="AE27" s="595"/>
      <c r="AF27" s="595"/>
      <c r="AG27" s="595"/>
      <c r="AH27" s="595"/>
      <c r="AI27" s="595"/>
      <c r="AJ27" s="595"/>
      <c r="AK27" s="595"/>
      <c r="AL27" s="596" t="s">
        <v>113</v>
      </c>
      <c r="AM27" s="597"/>
      <c r="AN27" s="597"/>
      <c r="AO27" s="598"/>
      <c r="AP27" s="588" t="s">
        <v>281</v>
      </c>
      <c r="AQ27" s="589"/>
      <c r="AR27" s="589"/>
      <c r="AS27" s="589"/>
      <c r="AT27" s="589"/>
      <c r="AU27" s="589"/>
      <c r="AV27" s="589"/>
      <c r="AW27" s="589"/>
      <c r="AX27" s="589"/>
      <c r="AY27" s="589"/>
      <c r="AZ27" s="589"/>
      <c r="BA27" s="589"/>
      <c r="BB27" s="589"/>
      <c r="BC27" s="589"/>
      <c r="BD27" s="589"/>
      <c r="BE27" s="589"/>
      <c r="BF27" s="590"/>
      <c r="BG27" s="591">
        <v>232086</v>
      </c>
      <c r="BH27" s="592"/>
      <c r="BI27" s="592"/>
      <c r="BJ27" s="592"/>
      <c r="BK27" s="592"/>
      <c r="BL27" s="592"/>
      <c r="BM27" s="592"/>
      <c r="BN27" s="593"/>
      <c r="BO27" s="594">
        <v>100</v>
      </c>
      <c r="BP27" s="594"/>
      <c r="BQ27" s="594"/>
      <c r="BR27" s="594"/>
      <c r="BS27" s="600">
        <v>1614</v>
      </c>
      <c r="BT27" s="592"/>
      <c r="BU27" s="592"/>
      <c r="BV27" s="592"/>
      <c r="BW27" s="592"/>
      <c r="BX27" s="592"/>
      <c r="BY27" s="592"/>
      <c r="BZ27" s="592"/>
      <c r="CA27" s="592"/>
      <c r="CB27" s="601"/>
      <c r="CD27" s="605" t="s">
        <v>282</v>
      </c>
      <c r="CE27" s="606"/>
      <c r="CF27" s="606"/>
      <c r="CG27" s="606"/>
      <c r="CH27" s="606"/>
      <c r="CI27" s="606"/>
      <c r="CJ27" s="606"/>
      <c r="CK27" s="606"/>
      <c r="CL27" s="606"/>
      <c r="CM27" s="606"/>
      <c r="CN27" s="606"/>
      <c r="CO27" s="606"/>
      <c r="CP27" s="606"/>
      <c r="CQ27" s="607"/>
      <c r="CR27" s="591">
        <v>214525</v>
      </c>
      <c r="CS27" s="617"/>
      <c r="CT27" s="617"/>
      <c r="CU27" s="617"/>
      <c r="CV27" s="617"/>
      <c r="CW27" s="617"/>
      <c r="CX27" s="617"/>
      <c r="CY27" s="618"/>
      <c r="CZ27" s="625">
        <v>8.6999999999999993</v>
      </c>
      <c r="DA27" s="626"/>
      <c r="DB27" s="626"/>
      <c r="DC27" s="627"/>
      <c r="DD27" s="600">
        <v>65834</v>
      </c>
      <c r="DE27" s="617"/>
      <c r="DF27" s="617"/>
      <c r="DG27" s="617"/>
      <c r="DH27" s="617"/>
      <c r="DI27" s="617"/>
      <c r="DJ27" s="617"/>
      <c r="DK27" s="618"/>
      <c r="DL27" s="600">
        <v>65834</v>
      </c>
      <c r="DM27" s="617"/>
      <c r="DN27" s="617"/>
      <c r="DO27" s="617"/>
      <c r="DP27" s="617"/>
      <c r="DQ27" s="617"/>
      <c r="DR27" s="617"/>
      <c r="DS27" s="617"/>
      <c r="DT27" s="617"/>
      <c r="DU27" s="617"/>
      <c r="DV27" s="618"/>
      <c r="DW27" s="596">
        <v>4</v>
      </c>
      <c r="DX27" s="619"/>
      <c r="DY27" s="619"/>
      <c r="DZ27" s="619"/>
      <c r="EA27" s="619"/>
      <c r="EB27" s="619"/>
      <c r="EC27" s="620"/>
    </row>
    <row r="28" spans="2:133" ht="11.25" customHeight="1">
      <c r="B28" s="588" t="s">
        <v>283</v>
      </c>
      <c r="C28" s="589"/>
      <c r="D28" s="589"/>
      <c r="E28" s="589"/>
      <c r="F28" s="589"/>
      <c r="G28" s="589"/>
      <c r="H28" s="589"/>
      <c r="I28" s="589"/>
      <c r="J28" s="589"/>
      <c r="K28" s="589"/>
      <c r="L28" s="589"/>
      <c r="M28" s="589"/>
      <c r="N28" s="589"/>
      <c r="O28" s="589"/>
      <c r="P28" s="589"/>
      <c r="Q28" s="590"/>
      <c r="R28" s="591">
        <v>25598</v>
      </c>
      <c r="S28" s="592"/>
      <c r="T28" s="592"/>
      <c r="U28" s="592"/>
      <c r="V28" s="592"/>
      <c r="W28" s="592"/>
      <c r="X28" s="592"/>
      <c r="Y28" s="593"/>
      <c r="Z28" s="594">
        <v>1</v>
      </c>
      <c r="AA28" s="594"/>
      <c r="AB28" s="594"/>
      <c r="AC28" s="594"/>
      <c r="AD28" s="595" t="s">
        <v>113</v>
      </c>
      <c r="AE28" s="595"/>
      <c r="AF28" s="595"/>
      <c r="AG28" s="595"/>
      <c r="AH28" s="595"/>
      <c r="AI28" s="595"/>
      <c r="AJ28" s="595"/>
      <c r="AK28" s="595"/>
      <c r="AL28" s="596" t="s">
        <v>113</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284</v>
      </c>
      <c r="CE28" s="606"/>
      <c r="CF28" s="606"/>
      <c r="CG28" s="606"/>
      <c r="CH28" s="606"/>
      <c r="CI28" s="606"/>
      <c r="CJ28" s="606"/>
      <c r="CK28" s="606"/>
      <c r="CL28" s="606"/>
      <c r="CM28" s="606"/>
      <c r="CN28" s="606"/>
      <c r="CO28" s="606"/>
      <c r="CP28" s="606"/>
      <c r="CQ28" s="607"/>
      <c r="CR28" s="591">
        <v>249500</v>
      </c>
      <c r="CS28" s="592"/>
      <c r="CT28" s="592"/>
      <c r="CU28" s="592"/>
      <c r="CV28" s="592"/>
      <c r="CW28" s="592"/>
      <c r="CX28" s="592"/>
      <c r="CY28" s="593"/>
      <c r="CZ28" s="625">
        <v>10.199999999999999</v>
      </c>
      <c r="DA28" s="626"/>
      <c r="DB28" s="626"/>
      <c r="DC28" s="627"/>
      <c r="DD28" s="600">
        <v>249500</v>
      </c>
      <c r="DE28" s="592"/>
      <c r="DF28" s="592"/>
      <c r="DG28" s="592"/>
      <c r="DH28" s="592"/>
      <c r="DI28" s="592"/>
      <c r="DJ28" s="592"/>
      <c r="DK28" s="593"/>
      <c r="DL28" s="600">
        <v>249500</v>
      </c>
      <c r="DM28" s="592"/>
      <c r="DN28" s="592"/>
      <c r="DO28" s="592"/>
      <c r="DP28" s="592"/>
      <c r="DQ28" s="592"/>
      <c r="DR28" s="592"/>
      <c r="DS28" s="592"/>
      <c r="DT28" s="592"/>
      <c r="DU28" s="592"/>
      <c r="DV28" s="593"/>
      <c r="DW28" s="596">
        <v>15.1</v>
      </c>
      <c r="DX28" s="619"/>
      <c r="DY28" s="619"/>
      <c r="DZ28" s="619"/>
      <c r="EA28" s="619"/>
      <c r="EB28" s="619"/>
      <c r="EC28" s="620"/>
    </row>
    <row r="29" spans="2:133" ht="11.25" customHeight="1">
      <c r="B29" s="588" t="s">
        <v>285</v>
      </c>
      <c r="C29" s="589"/>
      <c r="D29" s="589"/>
      <c r="E29" s="589"/>
      <c r="F29" s="589"/>
      <c r="G29" s="589"/>
      <c r="H29" s="589"/>
      <c r="I29" s="589"/>
      <c r="J29" s="589"/>
      <c r="K29" s="589"/>
      <c r="L29" s="589"/>
      <c r="M29" s="589"/>
      <c r="N29" s="589"/>
      <c r="O29" s="589"/>
      <c r="P29" s="589"/>
      <c r="Q29" s="590"/>
      <c r="R29" s="591">
        <v>20</v>
      </c>
      <c r="S29" s="592"/>
      <c r="T29" s="592"/>
      <c r="U29" s="592"/>
      <c r="V29" s="592"/>
      <c r="W29" s="592"/>
      <c r="X29" s="592"/>
      <c r="Y29" s="593"/>
      <c r="Z29" s="594">
        <v>0</v>
      </c>
      <c r="AA29" s="594"/>
      <c r="AB29" s="594"/>
      <c r="AC29" s="594"/>
      <c r="AD29" s="595" t="s">
        <v>113</v>
      </c>
      <c r="AE29" s="595"/>
      <c r="AF29" s="595"/>
      <c r="AG29" s="595"/>
      <c r="AH29" s="595"/>
      <c r="AI29" s="595"/>
      <c r="AJ29" s="595"/>
      <c r="AK29" s="595"/>
      <c r="AL29" s="596" t="s">
        <v>113</v>
      </c>
      <c r="AM29" s="597"/>
      <c r="AN29" s="597"/>
      <c r="AO29" s="598"/>
      <c r="AP29" s="570" t="s">
        <v>204</v>
      </c>
      <c r="AQ29" s="571"/>
      <c r="AR29" s="571"/>
      <c r="AS29" s="571"/>
      <c r="AT29" s="571"/>
      <c r="AU29" s="571"/>
      <c r="AV29" s="571"/>
      <c r="AW29" s="571"/>
      <c r="AX29" s="571"/>
      <c r="AY29" s="571"/>
      <c r="AZ29" s="571"/>
      <c r="BA29" s="571"/>
      <c r="BB29" s="571"/>
      <c r="BC29" s="571"/>
      <c r="BD29" s="571"/>
      <c r="BE29" s="571"/>
      <c r="BF29" s="572"/>
      <c r="BG29" s="570" t="s">
        <v>286</v>
      </c>
      <c r="BH29" s="632"/>
      <c r="BI29" s="632"/>
      <c r="BJ29" s="632"/>
      <c r="BK29" s="632"/>
      <c r="BL29" s="632"/>
      <c r="BM29" s="632"/>
      <c r="BN29" s="632"/>
      <c r="BO29" s="632"/>
      <c r="BP29" s="632"/>
      <c r="BQ29" s="633"/>
      <c r="BR29" s="570" t="s">
        <v>287</v>
      </c>
      <c r="BS29" s="632"/>
      <c r="BT29" s="632"/>
      <c r="BU29" s="632"/>
      <c r="BV29" s="632"/>
      <c r="BW29" s="632"/>
      <c r="BX29" s="632"/>
      <c r="BY29" s="632"/>
      <c r="BZ29" s="632"/>
      <c r="CA29" s="632"/>
      <c r="CB29" s="633"/>
      <c r="CD29" s="652" t="s">
        <v>288</v>
      </c>
      <c r="CE29" s="653"/>
      <c r="CF29" s="605" t="s">
        <v>58</v>
      </c>
      <c r="CG29" s="606"/>
      <c r="CH29" s="606"/>
      <c r="CI29" s="606"/>
      <c r="CJ29" s="606"/>
      <c r="CK29" s="606"/>
      <c r="CL29" s="606"/>
      <c r="CM29" s="606"/>
      <c r="CN29" s="606"/>
      <c r="CO29" s="606"/>
      <c r="CP29" s="606"/>
      <c r="CQ29" s="607"/>
      <c r="CR29" s="591">
        <v>249500</v>
      </c>
      <c r="CS29" s="617"/>
      <c r="CT29" s="617"/>
      <c r="CU29" s="617"/>
      <c r="CV29" s="617"/>
      <c r="CW29" s="617"/>
      <c r="CX29" s="617"/>
      <c r="CY29" s="618"/>
      <c r="CZ29" s="625">
        <v>10.199999999999999</v>
      </c>
      <c r="DA29" s="626"/>
      <c r="DB29" s="626"/>
      <c r="DC29" s="627"/>
      <c r="DD29" s="600">
        <v>249500</v>
      </c>
      <c r="DE29" s="617"/>
      <c r="DF29" s="617"/>
      <c r="DG29" s="617"/>
      <c r="DH29" s="617"/>
      <c r="DI29" s="617"/>
      <c r="DJ29" s="617"/>
      <c r="DK29" s="618"/>
      <c r="DL29" s="600">
        <v>249500</v>
      </c>
      <c r="DM29" s="617"/>
      <c r="DN29" s="617"/>
      <c r="DO29" s="617"/>
      <c r="DP29" s="617"/>
      <c r="DQ29" s="617"/>
      <c r="DR29" s="617"/>
      <c r="DS29" s="617"/>
      <c r="DT29" s="617"/>
      <c r="DU29" s="617"/>
      <c r="DV29" s="618"/>
      <c r="DW29" s="596">
        <v>15.1</v>
      </c>
      <c r="DX29" s="619"/>
      <c r="DY29" s="619"/>
      <c r="DZ29" s="619"/>
      <c r="EA29" s="619"/>
      <c r="EB29" s="619"/>
      <c r="EC29" s="620"/>
    </row>
    <row r="30" spans="2:133" ht="11.25" customHeight="1">
      <c r="B30" s="588" t="s">
        <v>289</v>
      </c>
      <c r="C30" s="589"/>
      <c r="D30" s="589"/>
      <c r="E30" s="589"/>
      <c r="F30" s="589"/>
      <c r="G30" s="589"/>
      <c r="H30" s="589"/>
      <c r="I30" s="589"/>
      <c r="J30" s="589"/>
      <c r="K30" s="589"/>
      <c r="L30" s="589"/>
      <c r="M30" s="589"/>
      <c r="N30" s="589"/>
      <c r="O30" s="589"/>
      <c r="P30" s="589"/>
      <c r="Q30" s="590"/>
      <c r="R30" s="591">
        <v>110973</v>
      </c>
      <c r="S30" s="592"/>
      <c r="T30" s="592"/>
      <c r="U30" s="592"/>
      <c r="V30" s="592"/>
      <c r="W30" s="592"/>
      <c r="X30" s="592"/>
      <c r="Y30" s="593"/>
      <c r="Z30" s="594">
        <v>4.4000000000000004</v>
      </c>
      <c r="AA30" s="594"/>
      <c r="AB30" s="594"/>
      <c r="AC30" s="594"/>
      <c r="AD30" s="595" t="s">
        <v>113</v>
      </c>
      <c r="AE30" s="595"/>
      <c r="AF30" s="595"/>
      <c r="AG30" s="595"/>
      <c r="AH30" s="595"/>
      <c r="AI30" s="595"/>
      <c r="AJ30" s="595"/>
      <c r="AK30" s="595"/>
      <c r="AL30" s="596" t="s">
        <v>113</v>
      </c>
      <c r="AM30" s="597"/>
      <c r="AN30" s="597"/>
      <c r="AO30" s="598"/>
      <c r="AP30" s="637" t="s">
        <v>290</v>
      </c>
      <c r="AQ30" s="638"/>
      <c r="AR30" s="638"/>
      <c r="AS30" s="638"/>
      <c r="AT30" s="643" t="s">
        <v>291</v>
      </c>
      <c r="AU30" s="182"/>
      <c r="AV30" s="182"/>
      <c r="AW30" s="182"/>
      <c r="AX30" s="577" t="s">
        <v>171</v>
      </c>
      <c r="AY30" s="578"/>
      <c r="AZ30" s="578"/>
      <c r="BA30" s="578"/>
      <c r="BB30" s="578"/>
      <c r="BC30" s="578"/>
      <c r="BD30" s="578"/>
      <c r="BE30" s="578"/>
      <c r="BF30" s="579"/>
      <c r="BG30" s="649">
        <v>98.1</v>
      </c>
      <c r="BH30" s="650"/>
      <c r="BI30" s="650"/>
      <c r="BJ30" s="650"/>
      <c r="BK30" s="650"/>
      <c r="BL30" s="650"/>
      <c r="BM30" s="586">
        <v>93.7</v>
      </c>
      <c r="BN30" s="650"/>
      <c r="BO30" s="650"/>
      <c r="BP30" s="650"/>
      <c r="BQ30" s="651"/>
      <c r="BR30" s="649">
        <v>98.4</v>
      </c>
      <c r="BS30" s="650"/>
      <c r="BT30" s="650"/>
      <c r="BU30" s="650"/>
      <c r="BV30" s="650"/>
      <c r="BW30" s="650"/>
      <c r="BX30" s="586">
        <v>93.9</v>
      </c>
      <c r="BY30" s="650"/>
      <c r="BZ30" s="650"/>
      <c r="CA30" s="650"/>
      <c r="CB30" s="651"/>
      <c r="CD30" s="654"/>
      <c r="CE30" s="655"/>
      <c r="CF30" s="605" t="s">
        <v>292</v>
      </c>
      <c r="CG30" s="606"/>
      <c r="CH30" s="606"/>
      <c r="CI30" s="606"/>
      <c r="CJ30" s="606"/>
      <c r="CK30" s="606"/>
      <c r="CL30" s="606"/>
      <c r="CM30" s="606"/>
      <c r="CN30" s="606"/>
      <c r="CO30" s="606"/>
      <c r="CP30" s="606"/>
      <c r="CQ30" s="607"/>
      <c r="CR30" s="591">
        <v>227532</v>
      </c>
      <c r="CS30" s="592"/>
      <c r="CT30" s="592"/>
      <c r="CU30" s="592"/>
      <c r="CV30" s="592"/>
      <c r="CW30" s="592"/>
      <c r="CX30" s="592"/>
      <c r="CY30" s="593"/>
      <c r="CZ30" s="625">
        <v>9.3000000000000007</v>
      </c>
      <c r="DA30" s="626"/>
      <c r="DB30" s="626"/>
      <c r="DC30" s="627"/>
      <c r="DD30" s="600">
        <v>227532</v>
      </c>
      <c r="DE30" s="592"/>
      <c r="DF30" s="592"/>
      <c r="DG30" s="592"/>
      <c r="DH30" s="592"/>
      <c r="DI30" s="592"/>
      <c r="DJ30" s="592"/>
      <c r="DK30" s="593"/>
      <c r="DL30" s="600">
        <v>227532</v>
      </c>
      <c r="DM30" s="592"/>
      <c r="DN30" s="592"/>
      <c r="DO30" s="592"/>
      <c r="DP30" s="592"/>
      <c r="DQ30" s="592"/>
      <c r="DR30" s="592"/>
      <c r="DS30" s="592"/>
      <c r="DT30" s="592"/>
      <c r="DU30" s="592"/>
      <c r="DV30" s="593"/>
      <c r="DW30" s="596">
        <v>13.7</v>
      </c>
      <c r="DX30" s="619"/>
      <c r="DY30" s="619"/>
      <c r="DZ30" s="619"/>
      <c r="EA30" s="619"/>
      <c r="EB30" s="619"/>
      <c r="EC30" s="620"/>
    </row>
    <row r="31" spans="2:133" ht="11.25" customHeight="1">
      <c r="B31" s="588" t="s">
        <v>293</v>
      </c>
      <c r="C31" s="589"/>
      <c r="D31" s="589"/>
      <c r="E31" s="589"/>
      <c r="F31" s="589"/>
      <c r="G31" s="589"/>
      <c r="H31" s="589"/>
      <c r="I31" s="589"/>
      <c r="J31" s="589"/>
      <c r="K31" s="589"/>
      <c r="L31" s="589"/>
      <c r="M31" s="589"/>
      <c r="N31" s="589"/>
      <c r="O31" s="589"/>
      <c r="P31" s="589"/>
      <c r="Q31" s="590"/>
      <c r="R31" s="591">
        <v>18591</v>
      </c>
      <c r="S31" s="592"/>
      <c r="T31" s="592"/>
      <c r="U31" s="592"/>
      <c r="V31" s="592"/>
      <c r="W31" s="592"/>
      <c r="X31" s="592"/>
      <c r="Y31" s="593"/>
      <c r="Z31" s="594">
        <v>0.7</v>
      </c>
      <c r="AA31" s="594"/>
      <c r="AB31" s="594"/>
      <c r="AC31" s="594"/>
      <c r="AD31" s="595" t="s">
        <v>113</v>
      </c>
      <c r="AE31" s="595"/>
      <c r="AF31" s="595"/>
      <c r="AG31" s="595"/>
      <c r="AH31" s="595"/>
      <c r="AI31" s="595"/>
      <c r="AJ31" s="595"/>
      <c r="AK31" s="595"/>
      <c r="AL31" s="596" t="s">
        <v>113</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97.5</v>
      </c>
      <c r="BH31" s="617"/>
      <c r="BI31" s="617"/>
      <c r="BJ31" s="617"/>
      <c r="BK31" s="617"/>
      <c r="BL31" s="617"/>
      <c r="BM31" s="597">
        <v>91.3</v>
      </c>
      <c r="BN31" s="647"/>
      <c r="BO31" s="647"/>
      <c r="BP31" s="647"/>
      <c r="BQ31" s="648"/>
      <c r="BR31" s="646">
        <v>98.2</v>
      </c>
      <c r="BS31" s="617"/>
      <c r="BT31" s="617"/>
      <c r="BU31" s="617"/>
      <c r="BV31" s="617"/>
      <c r="BW31" s="617"/>
      <c r="BX31" s="597">
        <v>91.9</v>
      </c>
      <c r="BY31" s="647"/>
      <c r="BZ31" s="647"/>
      <c r="CA31" s="647"/>
      <c r="CB31" s="648"/>
      <c r="CD31" s="654"/>
      <c r="CE31" s="655"/>
      <c r="CF31" s="605" t="s">
        <v>296</v>
      </c>
      <c r="CG31" s="606"/>
      <c r="CH31" s="606"/>
      <c r="CI31" s="606"/>
      <c r="CJ31" s="606"/>
      <c r="CK31" s="606"/>
      <c r="CL31" s="606"/>
      <c r="CM31" s="606"/>
      <c r="CN31" s="606"/>
      <c r="CO31" s="606"/>
      <c r="CP31" s="606"/>
      <c r="CQ31" s="607"/>
      <c r="CR31" s="591">
        <v>21968</v>
      </c>
      <c r="CS31" s="617"/>
      <c r="CT31" s="617"/>
      <c r="CU31" s="617"/>
      <c r="CV31" s="617"/>
      <c r="CW31" s="617"/>
      <c r="CX31" s="617"/>
      <c r="CY31" s="618"/>
      <c r="CZ31" s="625">
        <v>0.9</v>
      </c>
      <c r="DA31" s="626"/>
      <c r="DB31" s="626"/>
      <c r="DC31" s="627"/>
      <c r="DD31" s="600">
        <v>21968</v>
      </c>
      <c r="DE31" s="617"/>
      <c r="DF31" s="617"/>
      <c r="DG31" s="617"/>
      <c r="DH31" s="617"/>
      <c r="DI31" s="617"/>
      <c r="DJ31" s="617"/>
      <c r="DK31" s="618"/>
      <c r="DL31" s="600">
        <v>21968</v>
      </c>
      <c r="DM31" s="617"/>
      <c r="DN31" s="617"/>
      <c r="DO31" s="617"/>
      <c r="DP31" s="617"/>
      <c r="DQ31" s="617"/>
      <c r="DR31" s="617"/>
      <c r="DS31" s="617"/>
      <c r="DT31" s="617"/>
      <c r="DU31" s="617"/>
      <c r="DV31" s="618"/>
      <c r="DW31" s="596">
        <v>1.3</v>
      </c>
      <c r="DX31" s="619"/>
      <c r="DY31" s="619"/>
      <c r="DZ31" s="619"/>
      <c r="EA31" s="619"/>
      <c r="EB31" s="619"/>
      <c r="EC31" s="620"/>
    </row>
    <row r="32" spans="2:133" ht="11.25" customHeight="1">
      <c r="B32" s="588" t="s">
        <v>297</v>
      </c>
      <c r="C32" s="589"/>
      <c r="D32" s="589"/>
      <c r="E32" s="589"/>
      <c r="F32" s="589"/>
      <c r="G32" s="589"/>
      <c r="H32" s="589"/>
      <c r="I32" s="589"/>
      <c r="J32" s="589"/>
      <c r="K32" s="589"/>
      <c r="L32" s="589"/>
      <c r="M32" s="589"/>
      <c r="N32" s="589"/>
      <c r="O32" s="589"/>
      <c r="P32" s="589"/>
      <c r="Q32" s="590"/>
      <c r="R32" s="591">
        <v>56978</v>
      </c>
      <c r="S32" s="592"/>
      <c r="T32" s="592"/>
      <c r="U32" s="592"/>
      <c r="V32" s="592"/>
      <c r="W32" s="592"/>
      <c r="X32" s="592"/>
      <c r="Y32" s="593"/>
      <c r="Z32" s="594">
        <v>2.2999999999999998</v>
      </c>
      <c r="AA32" s="594"/>
      <c r="AB32" s="594"/>
      <c r="AC32" s="594"/>
      <c r="AD32" s="595">
        <v>96</v>
      </c>
      <c r="AE32" s="595"/>
      <c r="AF32" s="595"/>
      <c r="AG32" s="595"/>
      <c r="AH32" s="595"/>
      <c r="AI32" s="595"/>
      <c r="AJ32" s="595"/>
      <c r="AK32" s="595"/>
      <c r="AL32" s="596">
        <v>0</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97.9</v>
      </c>
      <c r="BH32" s="659"/>
      <c r="BI32" s="659"/>
      <c r="BJ32" s="659"/>
      <c r="BK32" s="659"/>
      <c r="BL32" s="659"/>
      <c r="BM32" s="660">
        <v>93.1</v>
      </c>
      <c r="BN32" s="659"/>
      <c r="BO32" s="659"/>
      <c r="BP32" s="659"/>
      <c r="BQ32" s="661"/>
      <c r="BR32" s="658">
        <v>97.9</v>
      </c>
      <c r="BS32" s="659"/>
      <c r="BT32" s="659"/>
      <c r="BU32" s="659"/>
      <c r="BV32" s="659"/>
      <c r="BW32" s="659"/>
      <c r="BX32" s="660">
        <v>93.2</v>
      </c>
      <c r="BY32" s="659"/>
      <c r="BZ32" s="659"/>
      <c r="CA32" s="659"/>
      <c r="CB32" s="661"/>
      <c r="CD32" s="656"/>
      <c r="CE32" s="657"/>
      <c r="CF32" s="605" t="s">
        <v>299</v>
      </c>
      <c r="CG32" s="606"/>
      <c r="CH32" s="606"/>
      <c r="CI32" s="606"/>
      <c r="CJ32" s="606"/>
      <c r="CK32" s="606"/>
      <c r="CL32" s="606"/>
      <c r="CM32" s="606"/>
      <c r="CN32" s="606"/>
      <c r="CO32" s="606"/>
      <c r="CP32" s="606"/>
      <c r="CQ32" s="607"/>
      <c r="CR32" s="591" t="s">
        <v>113</v>
      </c>
      <c r="CS32" s="592"/>
      <c r="CT32" s="592"/>
      <c r="CU32" s="592"/>
      <c r="CV32" s="592"/>
      <c r="CW32" s="592"/>
      <c r="CX32" s="592"/>
      <c r="CY32" s="593"/>
      <c r="CZ32" s="625" t="s">
        <v>113</v>
      </c>
      <c r="DA32" s="626"/>
      <c r="DB32" s="626"/>
      <c r="DC32" s="627"/>
      <c r="DD32" s="600" t="s">
        <v>113</v>
      </c>
      <c r="DE32" s="592"/>
      <c r="DF32" s="592"/>
      <c r="DG32" s="592"/>
      <c r="DH32" s="592"/>
      <c r="DI32" s="592"/>
      <c r="DJ32" s="592"/>
      <c r="DK32" s="593"/>
      <c r="DL32" s="600" t="s">
        <v>113</v>
      </c>
      <c r="DM32" s="592"/>
      <c r="DN32" s="592"/>
      <c r="DO32" s="592"/>
      <c r="DP32" s="592"/>
      <c r="DQ32" s="592"/>
      <c r="DR32" s="592"/>
      <c r="DS32" s="592"/>
      <c r="DT32" s="592"/>
      <c r="DU32" s="592"/>
      <c r="DV32" s="593"/>
      <c r="DW32" s="596" t="s">
        <v>113</v>
      </c>
      <c r="DX32" s="619"/>
      <c r="DY32" s="619"/>
      <c r="DZ32" s="619"/>
      <c r="EA32" s="619"/>
      <c r="EB32" s="619"/>
      <c r="EC32" s="620"/>
    </row>
    <row r="33" spans="2:133" ht="11.25" customHeight="1">
      <c r="B33" s="588" t="s">
        <v>300</v>
      </c>
      <c r="C33" s="589"/>
      <c r="D33" s="589"/>
      <c r="E33" s="589"/>
      <c r="F33" s="589"/>
      <c r="G33" s="589"/>
      <c r="H33" s="589"/>
      <c r="I33" s="589"/>
      <c r="J33" s="589"/>
      <c r="K33" s="589"/>
      <c r="L33" s="589"/>
      <c r="M33" s="589"/>
      <c r="N33" s="589"/>
      <c r="O33" s="589"/>
      <c r="P33" s="589"/>
      <c r="Q33" s="590"/>
      <c r="R33" s="591">
        <v>88370</v>
      </c>
      <c r="S33" s="592"/>
      <c r="T33" s="592"/>
      <c r="U33" s="592"/>
      <c r="V33" s="592"/>
      <c r="W33" s="592"/>
      <c r="X33" s="592"/>
      <c r="Y33" s="593"/>
      <c r="Z33" s="594">
        <v>3.5</v>
      </c>
      <c r="AA33" s="594"/>
      <c r="AB33" s="594"/>
      <c r="AC33" s="594"/>
      <c r="AD33" s="595" t="s">
        <v>113</v>
      </c>
      <c r="AE33" s="595"/>
      <c r="AF33" s="595"/>
      <c r="AG33" s="595"/>
      <c r="AH33" s="595"/>
      <c r="AI33" s="595"/>
      <c r="AJ33" s="595"/>
      <c r="AK33" s="595"/>
      <c r="AL33" s="596" t="s">
        <v>113</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1091375</v>
      </c>
      <c r="CS33" s="617"/>
      <c r="CT33" s="617"/>
      <c r="CU33" s="617"/>
      <c r="CV33" s="617"/>
      <c r="CW33" s="617"/>
      <c r="CX33" s="617"/>
      <c r="CY33" s="618"/>
      <c r="CZ33" s="625">
        <v>44.4</v>
      </c>
      <c r="DA33" s="626"/>
      <c r="DB33" s="626"/>
      <c r="DC33" s="627"/>
      <c r="DD33" s="600">
        <v>921671</v>
      </c>
      <c r="DE33" s="617"/>
      <c r="DF33" s="617"/>
      <c r="DG33" s="617"/>
      <c r="DH33" s="617"/>
      <c r="DI33" s="617"/>
      <c r="DJ33" s="617"/>
      <c r="DK33" s="618"/>
      <c r="DL33" s="600">
        <v>542378</v>
      </c>
      <c r="DM33" s="617"/>
      <c r="DN33" s="617"/>
      <c r="DO33" s="617"/>
      <c r="DP33" s="617"/>
      <c r="DQ33" s="617"/>
      <c r="DR33" s="617"/>
      <c r="DS33" s="617"/>
      <c r="DT33" s="617"/>
      <c r="DU33" s="617"/>
      <c r="DV33" s="618"/>
      <c r="DW33" s="596">
        <v>32.799999999999997</v>
      </c>
      <c r="DX33" s="619"/>
      <c r="DY33" s="619"/>
      <c r="DZ33" s="619"/>
      <c r="EA33" s="619"/>
      <c r="EB33" s="619"/>
      <c r="EC33" s="620"/>
    </row>
    <row r="34" spans="2:133" ht="11.25" customHeight="1">
      <c r="B34" s="588" t="s">
        <v>302</v>
      </c>
      <c r="C34" s="589"/>
      <c r="D34" s="589"/>
      <c r="E34" s="589"/>
      <c r="F34" s="589"/>
      <c r="G34" s="589"/>
      <c r="H34" s="589"/>
      <c r="I34" s="589"/>
      <c r="J34" s="589"/>
      <c r="K34" s="589"/>
      <c r="L34" s="589"/>
      <c r="M34" s="589"/>
      <c r="N34" s="589"/>
      <c r="O34" s="589"/>
      <c r="P34" s="589"/>
      <c r="Q34" s="590"/>
      <c r="R34" s="591" t="s">
        <v>113</v>
      </c>
      <c r="S34" s="592"/>
      <c r="T34" s="592"/>
      <c r="U34" s="592"/>
      <c r="V34" s="592"/>
      <c r="W34" s="592"/>
      <c r="X34" s="592"/>
      <c r="Y34" s="593"/>
      <c r="Z34" s="594" t="s">
        <v>113</v>
      </c>
      <c r="AA34" s="594"/>
      <c r="AB34" s="594"/>
      <c r="AC34" s="594"/>
      <c r="AD34" s="595" t="s">
        <v>113</v>
      </c>
      <c r="AE34" s="595"/>
      <c r="AF34" s="595"/>
      <c r="AG34" s="595"/>
      <c r="AH34" s="595"/>
      <c r="AI34" s="595"/>
      <c r="AJ34" s="595"/>
      <c r="AK34" s="595"/>
      <c r="AL34" s="596" t="s">
        <v>113</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253986</v>
      </c>
      <c r="CS34" s="592"/>
      <c r="CT34" s="592"/>
      <c r="CU34" s="592"/>
      <c r="CV34" s="592"/>
      <c r="CW34" s="592"/>
      <c r="CX34" s="592"/>
      <c r="CY34" s="593"/>
      <c r="CZ34" s="625">
        <v>10.3</v>
      </c>
      <c r="DA34" s="626"/>
      <c r="DB34" s="626"/>
      <c r="DC34" s="627"/>
      <c r="DD34" s="600">
        <v>204342</v>
      </c>
      <c r="DE34" s="592"/>
      <c r="DF34" s="592"/>
      <c r="DG34" s="592"/>
      <c r="DH34" s="592"/>
      <c r="DI34" s="592"/>
      <c r="DJ34" s="592"/>
      <c r="DK34" s="593"/>
      <c r="DL34" s="600">
        <v>150012</v>
      </c>
      <c r="DM34" s="592"/>
      <c r="DN34" s="592"/>
      <c r="DO34" s="592"/>
      <c r="DP34" s="592"/>
      <c r="DQ34" s="592"/>
      <c r="DR34" s="592"/>
      <c r="DS34" s="592"/>
      <c r="DT34" s="592"/>
      <c r="DU34" s="592"/>
      <c r="DV34" s="593"/>
      <c r="DW34" s="596">
        <v>9.1</v>
      </c>
      <c r="DX34" s="619"/>
      <c r="DY34" s="619"/>
      <c r="DZ34" s="619"/>
      <c r="EA34" s="619"/>
      <c r="EB34" s="619"/>
      <c r="EC34" s="620"/>
    </row>
    <row r="35" spans="2:133" ht="11.25" customHeight="1">
      <c r="B35" s="588" t="s">
        <v>306</v>
      </c>
      <c r="C35" s="589"/>
      <c r="D35" s="589"/>
      <c r="E35" s="589"/>
      <c r="F35" s="589"/>
      <c r="G35" s="589"/>
      <c r="H35" s="589"/>
      <c r="I35" s="589"/>
      <c r="J35" s="589"/>
      <c r="K35" s="589"/>
      <c r="L35" s="589"/>
      <c r="M35" s="589"/>
      <c r="N35" s="589"/>
      <c r="O35" s="589"/>
      <c r="P35" s="589"/>
      <c r="Q35" s="590"/>
      <c r="R35" s="591">
        <v>83370</v>
      </c>
      <c r="S35" s="592"/>
      <c r="T35" s="592"/>
      <c r="U35" s="592"/>
      <c r="V35" s="592"/>
      <c r="W35" s="592"/>
      <c r="X35" s="592"/>
      <c r="Y35" s="593"/>
      <c r="Z35" s="594">
        <v>3.3</v>
      </c>
      <c r="AA35" s="594"/>
      <c r="AB35" s="594"/>
      <c r="AC35" s="594"/>
      <c r="AD35" s="595" t="s">
        <v>113</v>
      </c>
      <c r="AE35" s="595"/>
      <c r="AF35" s="595"/>
      <c r="AG35" s="595"/>
      <c r="AH35" s="595"/>
      <c r="AI35" s="595"/>
      <c r="AJ35" s="595"/>
      <c r="AK35" s="595"/>
      <c r="AL35" s="596" t="s">
        <v>113</v>
      </c>
      <c r="AM35" s="597"/>
      <c r="AN35" s="597"/>
      <c r="AO35" s="598"/>
      <c r="AP35" s="186"/>
      <c r="AQ35" s="602" t="s">
        <v>307</v>
      </c>
      <c r="AR35" s="603"/>
      <c r="AS35" s="603"/>
      <c r="AT35" s="603"/>
      <c r="AU35" s="603"/>
      <c r="AV35" s="603"/>
      <c r="AW35" s="603"/>
      <c r="AX35" s="603"/>
      <c r="AY35" s="604"/>
      <c r="AZ35" s="580">
        <v>249594</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1118</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30207</v>
      </c>
      <c r="CS35" s="617"/>
      <c r="CT35" s="617"/>
      <c r="CU35" s="617"/>
      <c r="CV35" s="617"/>
      <c r="CW35" s="617"/>
      <c r="CX35" s="617"/>
      <c r="CY35" s="618"/>
      <c r="CZ35" s="625">
        <v>1.2</v>
      </c>
      <c r="DA35" s="626"/>
      <c r="DB35" s="626"/>
      <c r="DC35" s="627"/>
      <c r="DD35" s="600">
        <v>29709</v>
      </c>
      <c r="DE35" s="617"/>
      <c r="DF35" s="617"/>
      <c r="DG35" s="617"/>
      <c r="DH35" s="617"/>
      <c r="DI35" s="617"/>
      <c r="DJ35" s="617"/>
      <c r="DK35" s="618"/>
      <c r="DL35" s="600">
        <v>29709</v>
      </c>
      <c r="DM35" s="617"/>
      <c r="DN35" s="617"/>
      <c r="DO35" s="617"/>
      <c r="DP35" s="617"/>
      <c r="DQ35" s="617"/>
      <c r="DR35" s="617"/>
      <c r="DS35" s="617"/>
      <c r="DT35" s="617"/>
      <c r="DU35" s="617"/>
      <c r="DV35" s="618"/>
      <c r="DW35" s="596">
        <v>1.8</v>
      </c>
      <c r="DX35" s="619"/>
      <c r="DY35" s="619"/>
      <c r="DZ35" s="619"/>
      <c r="EA35" s="619"/>
      <c r="EB35" s="619"/>
      <c r="EC35" s="620"/>
    </row>
    <row r="36" spans="2:133" ht="11.25" customHeight="1">
      <c r="B36" s="634" t="s">
        <v>310</v>
      </c>
      <c r="C36" s="635"/>
      <c r="D36" s="635"/>
      <c r="E36" s="635"/>
      <c r="F36" s="635"/>
      <c r="G36" s="635"/>
      <c r="H36" s="635"/>
      <c r="I36" s="635"/>
      <c r="J36" s="635"/>
      <c r="K36" s="635"/>
      <c r="L36" s="635"/>
      <c r="M36" s="635"/>
      <c r="N36" s="635"/>
      <c r="O36" s="635"/>
      <c r="P36" s="635"/>
      <c r="Q36" s="636"/>
      <c r="R36" s="663">
        <v>2498896</v>
      </c>
      <c r="S36" s="664"/>
      <c r="T36" s="664"/>
      <c r="U36" s="664"/>
      <c r="V36" s="664"/>
      <c r="W36" s="664"/>
      <c r="X36" s="664"/>
      <c r="Y36" s="665"/>
      <c r="Z36" s="666">
        <v>100</v>
      </c>
      <c r="AA36" s="666"/>
      <c r="AB36" s="666"/>
      <c r="AC36" s="666"/>
      <c r="AD36" s="667">
        <v>1571951</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50767</v>
      </c>
      <c r="BA36" s="592"/>
      <c r="BB36" s="592"/>
      <c r="BC36" s="592"/>
      <c r="BD36" s="617"/>
      <c r="BE36" s="617"/>
      <c r="BF36" s="648"/>
      <c r="BG36" s="605" t="s">
        <v>312</v>
      </c>
      <c r="BH36" s="606"/>
      <c r="BI36" s="606"/>
      <c r="BJ36" s="606"/>
      <c r="BK36" s="606"/>
      <c r="BL36" s="606"/>
      <c r="BM36" s="606"/>
      <c r="BN36" s="606"/>
      <c r="BO36" s="606"/>
      <c r="BP36" s="606"/>
      <c r="BQ36" s="606"/>
      <c r="BR36" s="606"/>
      <c r="BS36" s="606"/>
      <c r="BT36" s="606"/>
      <c r="BU36" s="607"/>
      <c r="BV36" s="591">
        <v>-33632</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225309</v>
      </c>
      <c r="CS36" s="592"/>
      <c r="CT36" s="592"/>
      <c r="CU36" s="592"/>
      <c r="CV36" s="592"/>
      <c r="CW36" s="592"/>
      <c r="CX36" s="592"/>
      <c r="CY36" s="593"/>
      <c r="CZ36" s="625">
        <v>9.1999999999999993</v>
      </c>
      <c r="DA36" s="626"/>
      <c r="DB36" s="626"/>
      <c r="DC36" s="627"/>
      <c r="DD36" s="600">
        <v>186312</v>
      </c>
      <c r="DE36" s="592"/>
      <c r="DF36" s="592"/>
      <c r="DG36" s="592"/>
      <c r="DH36" s="592"/>
      <c r="DI36" s="592"/>
      <c r="DJ36" s="592"/>
      <c r="DK36" s="593"/>
      <c r="DL36" s="600">
        <v>165375</v>
      </c>
      <c r="DM36" s="592"/>
      <c r="DN36" s="592"/>
      <c r="DO36" s="592"/>
      <c r="DP36" s="592"/>
      <c r="DQ36" s="592"/>
      <c r="DR36" s="592"/>
      <c r="DS36" s="592"/>
      <c r="DT36" s="592"/>
      <c r="DU36" s="592"/>
      <c r="DV36" s="593"/>
      <c r="DW36" s="596">
        <v>10</v>
      </c>
      <c r="DX36" s="619"/>
      <c r="DY36" s="619"/>
      <c r="DZ36" s="619"/>
      <c r="EA36" s="619"/>
      <c r="EB36" s="619"/>
      <c r="EC36" s="620"/>
    </row>
    <row r="37" spans="2:133" ht="11.25" customHeight="1">
      <c r="AQ37" s="670" t="s">
        <v>314</v>
      </c>
      <c r="AR37" s="671"/>
      <c r="AS37" s="671"/>
      <c r="AT37" s="671"/>
      <c r="AU37" s="671"/>
      <c r="AV37" s="671"/>
      <c r="AW37" s="671"/>
      <c r="AX37" s="671"/>
      <c r="AY37" s="672"/>
      <c r="AZ37" s="591" t="s">
        <v>315</v>
      </c>
      <c r="BA37" s="592"/>
      <c r="BB37" s="592"/>
      <c r="BC37" s="592"/>
      <c r="BD37" s="617"/>
      <c r="BE37" s="617"/>
      <c r="BF37" s="648"/>
      <c r="BG37" s="605" t="s">
        <v>316</v>
      </c>
      <c r="BH37" s="606"/>
      <c r="BI37" s="606"/>
      <c r="BJ37" s="606"/>
      <c r="BK37" s="606"/>
      <c r="BL37" s="606"/>
      <c r="BM37" s="606"/>
      <c r="BN37" s="606"/>
      <c r="BO37" s="606"/>
      <c r="BP37" s="606"/>
      <c r="BQ37" s="606"/>
      <c r="BR37" s="606"/>
      <c r="BS37" s="606"/>
      <c r="BT37" s="606"/>
      <c r="BU37" s="607"/>
      <c r="BV37" s="591">
        <v>548</v>
      </c>
      <c r="BW37" s="592"/>
      <c r="BX37" s="592"/>
      <c r="BY37" s="592"/>
      <c r="BZ37" s="592"/>
      <c r="CA37" s="592"/>
      <c r="CB37" s="601"/>
      <c r="CD37" s="605" t="s">
        <v>317</v>
      </c>
      <c r="CE37" s="606"/>
      <c r="CF37" s="606"/>
      <c r="CG37" s="606"/>
      <c r="CH37" s="606"/>
      <c r="CI37" s="606"/>
      <c r="CJ37" s="606"/>
      <c r="CK37" s="606"/>
      <c r="CL37" s="606"/>
      <c r="CM37" s="606"/>
      <c r="CN37" s="606"/>
      <c r="CO37" s="606"/>
      <c r="CP37" s="606"/>
      <c r="CQ37" s="607"/>
      <c r="CR37" s="591">
        <v>130525</v>
      </c>
      <c r="CS37" s="617"/>
      <c r="CT37" s="617"/>
      <c r="CU37" s="617"/>
      <c r="CV37" s="617"/>
      <c r="CW37" s="617"/>
      <c r="CX37" s="617"/>
      <c r="CY37" s="618"/>
      <c r="CZ37" s="625">
        <v>5.3</v>
      </c>
      <c r="DA37" s="626"/>
      <c r="DB37" s="626"/>
      <c r="DC37" s="627"/>
      <c r="DD37" s="600">
        <v>130525</v>
      </c>
      <c r="DE37" s="617"/>
      <c r="DF37" s="617"/>
      <c r="DG37" s="617"/>
      <c r="DH37" s="617"/>
      <c r="DI37" s="617"/>
      <c r="DJ37" s="617"/>
      <c r="DK37" s="618"/>
      <c r="DL37" s="600">
        <v>125830</v>
      </c>
      <c r="DM37" s="617"/>
      <c r="DN37" s="617"/>
      <c r="DO37" s="617"/>
      <c r="DP37" s="617"/>
      <c r="DQ37" s="617"/>
      <c r="DR37" s="617"/>
      <c r="DS37" s="617"/>
      <c r="DT37" s="617"/>
      <c r="DU37" s="617"/>
      <c r="DV37" s="618"/>
      <c r="DW37" s="596">
        <v>7.6</v>
      </c>
      <c r="DX37" s="619"/>
      <c r="DY37" s="619"/>
      <c r="DZ37" s="619"/>
      <c r="EA37" s="619"/>
      <c r="EB37" s="619"/>
      <c r="EC37" s="620"/>
    </row>
    <row r="38" spans="2:133" ht="11.25" customHeight="1">
      <c r="AQ38" s="670" t="s">
        <v>318</v>
      </c>
      <c r="AR38" s="671"/>
      <c r="AS38" s="671"/>
      <c r="AT38" s="671"/>
      <c r="AU38" s="671"/>
      <c r="AV38" s="671"/>
      <c r="AW38" s="671"/>
      <c r="AX38" s="671"/>
      <c r="AY38" s="672"/>
      <c r="AZ38" s="591" t="s">
        <v>319</v>
      </c>
      <c r="BA38" s="592"/>
      <c r="BB38" s="592"/>
      <c r="BC38" s="592"/>
      <c r="BD38" s="617"/>
      <c r="BE38" s="617"/>
      <c r="BF38" s="648"/>
      <c r="BG38" s="605" t="s">
        <v>320</v>
      </c>
      <c r="BH38" s="606"/>
      <c r="BI38" s="606"/>
      <c r="BJ38" s="606"/>
      <c r="BK38" s="606"/>
      <c r="BL38" s="606"/>
      <c r="BM38" s="606"/>
      <c r="BN38" s="606"/>
      <c r="BO38" s="606"/>
      <c r="BP38" s="606"/>
      <c r="BQ38" s="606"/>
      <c r="BR38" s="606"/>
      <c r="BS38" s="606"/>
      <c r="BT38" s="606"/>
      <c r="BU38" s="607"/>
      <c r="BV38" s="591">
        <v>1044</v>
      </c>
      <c r="BW38" s="592"/>
      <c r="BX38" s="592"/>
      <c r="BY38" s="592"/>
      <c r="BZ38" s="592"/>
      <c r="CA38" s="592"/>
      <c r="CB38" s="601"/>
      <c r="CD38" s="605" t="s">
        <v>321</v>
      </c>
      <c r="CE38" s="606"/>
      <c r="CF38" s="606"/>
      <c r="CG38" s="606"/>
      <c r="CH38" s="606"/>
      <c r="CI38" s="606"/>
      <c r="CJ38" s="606"/>
      <c r="CK38" s="606"/>
      <c r="CL38" s="606"/>
      <c r="CM38" s="606"/>
      <c r="CN38" s="606"/>
      <c r="CO38" s="606"/>
      <c r="CP38" s="606"/>
      <c r="CQ38" s="607"/>
      <c r="CR38" s="591">
        <v>249594</v>
      </c>
      <c r="CS38" s="592"/>
      <c r="CT38" s="592"/>
      <c r="CU38" s="592"/>
      <c r="CV38" s="592"/>
      <c r="CW38" s="592"/>
      <c r="CX38" s="592"/>
      <c r="CY38" s="593"/>
      <c r="CZ38" s="625">
        <v>10.199999999999999</v>
      </c>
      <c r="DA38" s="626"/>
      <c r="DB38" s="626"/>
      <c r="DC38" s="627"/>
      <c r="DD38" s="600">
        <v>230660</v>
      </c>
      <c r="DE38" s="592"/>
      <c r="DF38" s="592"/>
      <c r="DG38" s="592"/>
      <c r="DH38" s="592"/>
      <c r="DI38" s="592"/>
      <c r="DJ38" s="592"/>
      <c r="DK38" s="593"/>
      <c r="DL38" s="600">
        <v>197282</v>
      </c>
      <c r="DM38" s="592"/>
      <c r="DN38" s="592"/>
      <c r="DO38" s="592"/>
      <c r="DP38" s="592"/>
      <c r="DQ38" s="592"/>
      <c r="DR38" s="592"/>
      <c r="DS38" s="592"/>
      <c r="DT38" s="592"/>
      <c r="DU38" s="592"/>
      <c r="DV38" s="593"/>
      <c r="DW38" s="596">
        <v>11.9</v>
      </c>
      <c r="DX38" s="619"/>
      <c r="DY38" s="619"/>
      <c r="DZ38" s="619"/>
      <c r="EA38" s="619"/>
      <c r="EB38" s="619"/>
      <c r="EC38" s="620"/>
    </row>
    <row r="39" spans="2:133" ht="11.25" customHeight="1">
      <c r="AQ39" s="670" t="s">
        <v>322</v>
      </c>
      <c r="AR39" s="671"/>
      <c r="AS39" s="671"/>
      <c r="AT39" s="671"/>
      <c r="AU39" s="671"/>
      <c r="AV39" s="671"/>
      <c r="AW39" s="671"/>
      <c r="AX39" s="671"/>
      <c r="AY39" s="672"/>
      <c r="AZ39" s="591" t="s">
        <v>319</v>
      </c>
      <c r="BA39" s="592"/>
      <c r="BB39" s="592"/>
      <c r="BC39" s="592"/>
      <c r="BD39" s="617"/>
      <c r="BE39" s="617"/>
      <c r="BF39" s="648"/>
      <c r="BG39" s="674" t="s">
        <v>323</v>
      </c>
      <c r="BH39" s="675"/>
      <c r="BI39" s="675"/>
      <c r="BJ39" s="675"/>
      <c r="BK39" s="675"/>
      <c r="BL39" s="187"/>
      <c r="BM39" s="606" t="s">
        <v>324</v>
      </c>
      <c r="BN39" s="606"/>
      <c r="BO39" s="606"/>
      <c r="BP39" s="606"/>
      <c r="BQ39" s="606"/>
      <c r="BR39" s="606"/>
      <c r="BS39" s="606"/>
      <c r="BT39" s="606"/>
      <c r="BU39" s="607"/>
      <c r="BV39" s="591">
        <v>94</v>
      </c>
      <c r="BW39" s="592"/>
      <c r="BX39" s="592"/>
      <c r="BY39" s="592"/>
      <c r="BZ39" s="592"/>
      <c r="CA39" s="592"/>
      <c r="CB39" s="601"/>
      <c r="CD39" s="605" t="s">
        <v>325</v>
      </c>
      <c r="CE39" s="606"/>
      <c r="CF39" s="606"/>
      <c r="CG39" s="606"/>
      <c r="CH39" s="606"/>
      <c r="CI39" s="606"/>
      <c r="CJ39" s="606"/>
      <c r="CK39" s="606"/>
      <c r="CL39" s="606"/>
      <c r="CM39" s="606"/>
      <c r="CN39" s="606"/>
      <c r="CO39" s="606"/>
      <c r="CP39" s="606"/>
      <c r="CQ39" s="607"/>
      <c r="CR39" s="591">
        <v>301969</v>
      </c>
      <c r="CS39" s="617"/>
      <c r="CT39" s="617"/>
      <c r="CU39" s="617"/>
      <c r="CV39" s="617"/>
      <c r="CW39" s="617"/>
      <c r="CX39" s="617"/>
      <c r="CY39" s="618"/>
      <c r="CZ39" s="625">
        <v>12.3</v>
      </c>
      <c r="DA39" s="626"/>
      <c r="DB39" s="626"/>
      <c r="DC39" s="627"/>
      <c r="DD39" s="600">
        <v>270338</v>
      </c>
      <c r="DE39" s="617"/>
      <c r="DF39" s="617"/>
      <c r="DG39" s="617"/>
      <c r="DH39" s="617"/>
      <c r="DI39" s="617"/>
      <c r="DJ39" s="617"/>
      <c r="DK39" s="618"/>
      <c r="DL39" s="600" t="s">
        <v>319</v>
      </c>
      <c r="DM39" s="617"/>
      <c r="DN39" s="617"/>
      <c r="DO39" s="617"/>
      <c r="DP39" s="617"/>
      <c r="DQ39" s="617"/>
      <c r="DR39" s="617"/>
      <c r="DS39" s="617"/>
      <c r="DT39" s="617"/>
      <c r="DU39" s="617"/>
      <c r="DV39" s="618"/>
      <c r="DW39" s="596" t="s">
        <v>319</v>
      </c>
      <c r="DX39" s="619"/>
      <c r="DY39" s="619"/>
      <c r="DZ39" s="619"/>
      <c r="EA39" s="619"/>
      <c r="EB39" s="619"/>
      <c r="EC39" s="62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326</v>
      </c>
      <c r="AR40" s="671"/>
      <c r="AS40" s="671"/>
      <c r="AT40" s="671"/>
      <c r="AU40" s="671"/>
      <c r="AV40" s="671"/>
      <c r="AW40" s="671"/>
      <c r="AX40" s="671"/>
      <c r="AY40" s="672"/>
      <c r="AZ40" s="591">
        <v>64550</v>
      </c>
      <c r="BA40" s="592"/>
      <c r="BB40" s="592"/>
      <c r="BC40" s="592"/>
      <c r="BD40" s="617"/>
      <c r="BE40" s="617"/>
      <c r="BF40" s="648"/>
      <c r="BG40" s="674"/>
      <c r="BH40" s="675"/>
      <c r="BI40" s="675"/>
      <c r="BJ40" s="675"/>
      <c r="BK40" s="675"/>
      <c r="BL40" s="187"/>
      <c r="BM40" s="606" t="s">
        <v>327</v>
      </c>
      <c r="BN40" s="606"/>
      <c r="BO40" s="606"/>
      <c r="BP40" s="606"/>
      <c r="BQ40" s="606"/>
      <c r="BR40" s="606"/>
      <c r="BS40" s="606"/>
      <c r="BT40" s="606"/>
      <c r="BU40" s="607"/>
      <c r="BV40" s="591">
        <v>101</v>
      </c>
      <c r="BW40" s="592"/>
      <c r="BX40" s="592"/>
      <c r="BY40" s="592"/>
      <c r="BZ40" s="592"/>
      <c r="CA40" s="592"/>
      <c r="CB40" s="601"/>
      <c r="CD40" s="605" t="s">
        <v>328</v>
      </c>
      <c r="CE40" s="606"/>
      <c r="CF40" s="606"/>
      <c r="CG40" s="606"/>
      <c r="CH40" s="606"/>
      <c r="CI40" s="606"/>
      <c r="CJ40" s="606"/>
      <c r="CK40" s="606"/>
      <c r="CL40" s="606"/>
      <c r="CM40" s="606"/>
      <c r="CN40" s="606"/>
      <c r="CO40" s="606"/>
      <c r="CP40" s="606"/>
      <c r="CQ40" s="607"/>
      <c r="CR40" s="591">
        <v>30310</v>
      </c>
      <c r="CS40" s="592"/>
      <c r="CT40" s="592"/>
      <c r="CU40" s="592"/>
      <c r="CV40" s="592"/>
      <c r="CW40" s="592"/>
      <c r="CX40" s="592"/>
      <c r="CY40" s="593"/>
      <c r="CZ40" s="625">
        <v>1.2</v>
      </c>
      <c r="DA40" s="626"/>
      <c r="DB40" s="626"/>
      <c r="DC40" s="627"/>
      <c r="DD40" s="600">
        <v>310</v>
      </c>
      <c r="DE40" s="592"/>
      <c r="DF40" s="592"/>
      <c r="DG40" s="592"/>
      <c r="DH40" s="592"/>
      <c r="DI40" s="592"/>
      <c r="DJ40" s="592"/>
      <c r="DK40" s="593"/>
      <c r="DL40" s="600" t="s">
        <v>319</v>
      </c>
      <c r="DM40" s="592"/>
      <c r="DN40" s="592"/>
      <c r="DO40" s="592"/>
      <c r="DP40" s="592"/>
      <c r="DQ40" s="592"/>
      <c r="DR40" s="592"/>
      <c r="DS40" s="592"/>
      <c r="DT40" s="592"/>
      <c r="DU40" s="592"/>
      <c r="DV40" s="593"/>
      <c r="DW40" s="596" t="s">
        <v>319</v>
      </c>
      <c r="DX40" s="619"/>
      <c r="DY40" s="619"/>
      <c r="DZ40" s="619"/>
      <c r="EA40" s="619"/>
      <c r="EB40" s="619"/>
      <c r="EC40" s="62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329</v>
      </c>
      <c r="AR41" s="612"/>
      <c r="AS41" s="612"/>
      <c r="AT41" s="612"/>
      <c r="AU41" s="612"/>
      <c r="AV41" s="612"/>
      <c r="AW41" s="612"/>
      <c r="AX41" s="612"/>
      <c r="AY41" s="613"/>
      <c r="AZ41" s="663">
        <v>134277</v>
      </c>
      <c r="BA41" s="664"/>
      <c r="BB41" s="664"/>
      <c r="BC41" s="664"/>
      <c r="BD41" s="659"/>
      <c r="BE41" s="659"/>
      <c r="BF41" s="661"/>
      <c r="BG41" s="676"/>
      <c r="BH41" s="677"/>
      <c r="BI41" s="677"/>
      <c r="BJ41" s="677"/>
      <c r="BK41" s="677"/>
      <c r="BL41" s="189"/>
      <c r="BM41" s="612" t="s">
        <v>330</v>
      </c>
      <c r="BN41" s="612"/>
      <c r="BO41" s="612"/>
      <c r="BP41" s="612"/>
      <c r="BQ41" s="612"/>
      <c r="BR41" s="612"/>
      <c r="BS41" s="612"/>
      <c r="BT41" s="612"/>
      <c r="BU41" s="613"/>
      <c r="BV41" s="663">
        <v>293</v>
      </c>
      <c r="BW41" s="664"/>
      <c r="BX41" s="664"/>
      <c r="BY41" s="664"/>
      <c r="BZ41" s="664"/>
      <c r="CA41" s="664"/>
      <c r="CB41" s="673"/>
      <c r="CD41" s="605" t="s">
        <v>331</v>
      </c>
      <c r="CE41" s="606"/>
      <c r="CF41" s="606"/>
      <c r="CG41" s="606"/>
      <c r="CH41" s="606"/>
      <c r="CI41" s="606"/>
      <c r="CJ41" s="606"/>
      <c r="CK41" s="606"/>
      <c r="CL41" s="606"/>
      <c r="CM41" s="606"/>
      <c r="CN41" s="606"/>
      <c r="CO41" s="606"/>
      <c r="CP41" s="606"/>
      <c r="CQ41" s="607"/>
      <c r="CR41" s="591" t="s">
        <v>315</v>
      </c>
      <c r="CS41" s="617"/>
      <c r="CT41" s="617"/>
      <c r="CU41" s="617"/>
      <c r="CV41" s="617"/>
      <c r="CW41" s="617"/>
      <c r="CX41" s="617"/>
      <c r="CY41" s="618"/>
      <c r="CZ41" s="625" t="s">
        <v>315</v>
      </c>
      <c r="DA41" s="626"/>
      <c r="DB41" s="626"/>
      <c r="DC41" s="627"/>
      <c r="DD41" s="600" t="s">
        <v>315</v>
      </c>
      <c r="DE41" s="617"/>
      <c r="DF41" s="617"/>
      <c r="DG41" s="617"/>
      <c r="DH41" s="617"/>
      <c r="DI41" s="617"/>
      <c r="DJ41" s="617"/>
      <c r="DK41" s="618"/>
      <c r="DL41" s="678"/>
      <c r="DM41" s="679"/>
      <c r="DN41" s="679"/>
      <c r="DO41" s="679"/>
      <c r="DP41" s="679"/>
      <c r="DQ41" s="679"/>
      <c r="DR41" s="679"/>
      <c r="DS41" s="679"/>
      <c r="DT41" s="679"/>
      <c r="DU41" s="679"/>
      <c r="DV41" s="680"/>
      <c r="DW41" s="681"/>
      <c r="DX41" s="682"/>
      <c r="DY41" s="682"/>
      <c r="DZ41" s="682"/>
      <c r="EA41" s="682"/>
      <c r="EB41" s="682"/>
      <c r="EC41" s="683"/>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420266</v>
      </c>
      <c r="CS42" s="592"/>
      <c r="CT42" s="592"/>
      <c r="CU42" s="592"/>
      <c r="CV42" s="592"/>
      <c r="CW42" s="592"/>
      <c r="CX42" s="592"/>
      <c r="CY42" s="593"/>
      <c r="CZ42" s="625">
        <v>17.100000000000001</v>
      </c>
      <c r="DA42" s="684"/>
      <c r="DB42" s="684"/>
      <c r="DC42" s="685"/>
      <c r="DD42" s="600">
        <v>102852</v>
      </c>
      <c r="DE42" s="592"/>
      <c r="DF42" s="592"/>
      <c r="DG42" s="592"/>
      <c r="DH42" s="592"/>
      <c r="DI42" s="592"/>
      <c r="DJ42" s="592"/>
      <c r="DK42" s="593"/>
      <c r="DL42" s="678"/>
      <c r="DM42" s="679"/>
      <c r="DN42" s="679"/>
      <c r="DO42" s="679"/>
      <c r="DP42" s="679"/>
      <c r="DQ42" s="679"/>
      <c r="DR42" s="679"/>
      <c r="DS42" s="679"/>
      <c r="DT42" s="679"/>
      <c r="DU42" s="679"/>
      <c r="DV42" s="680"/>
      <c r="DW42" s="681"/>
      <c r="DX42" s="682"/>
      <c r="DY42" s="682"/>
      <c r="DZ42" s="682"/>
      <c r="EA42" s="682"/>
      <c r="EB42" s="682"/>
      <c r="EC42" s="683"/>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v>10509</v>
      </c>
      <c r="CS43" s="617"/>
      <c r="CT43" s="617"/>
      <c r="CU43" s="617"/>
      <c r="CV43" s="617"/>
      <c r="CW43" s="617"/>
      <c r="CX43" s="617"/>
      <c r="CY43" s="618"/>
      <c r="CZ43" s="625">
        <v>0.4</v>
      </c>
      <c r="DA43" s="626"/>
      <c r="DB43" s="626"/>
      <c r="DC43" s="627"/>
      <c r="DD43" s="600">
        <v>27</v>
      </c>
      <c r="DE43" s="617"/>
      <c r="DF43" s="617"/>
      <c r="DG43" s="617"/>
      <c r="DH43" s="617"/>
      <c r="DI43" s="617"/>
      <c r="DJ43" s="617"/>
      <c r="DK43" s="618"/>
      <c r="DL43" s="678"/>
      <c r="DM43" s="679"/>
      <c r="DN43" s="679"/>
      <c r="DO43" s="679"/>
      <c r="DP43" s="679"/>
      <c r="DQ43" s="679"/>
      <c r="DR43" s="679"/>
      <c r="DS43" s="679"/>
      <c r="DT43" s="679"/>
      <c r="DU43" s="679"/>
      <c r="DV43" s="680"/>
      <c r="DW43" s="681"/>
      <c r="DX43" s="682"/>
      <c r="DY43" s="682"/>
      <c r="DZ43" s="682"/>
      <c r="EA43" s="682"/>
      <c r="EB43" s="682"/>
      <c r="EC43" s="683"/>
    </row>
    <row r="44" spans="2:133" ht="11.25" customHeight="1">
      <c r="B44" s="192" t="s">
        <v>336</v>
      </c>
      <c r="CD44" s="697" t="s">
        <v>288</v>
      </c>
      <c r="CE44" s="698"/>
      <c r="CF44" s="588" t="s">
        <v>337</v>
      </c>
      <c r="CG44" s="589"/>
      <c r="CH44" s="589"/>
      <c r="CI44" s="589"/>
      <c r="CJ44" s="589"/>
      <c r="CK44" s="589"/>
      <c r="CL44" s="589"/>
      <c r="CM44" s="589"/>
      <c r="CN44" s="589"/>
      <c r="CO44" s="589"/>
      <c r="CP44" s="589"/>
      <c r="CQ44" s="590"/>
      <c r="CR44" s="591">
        <v>399586</v>
      </c>
      <c r="CS44" s="592"/>
      <c r="CT44" s="592"/>
      <c r="CU44" s="592"/>
      <c r="CV44" s="592"/>
      <c r="CW44" s="592"/>
      <c r="CX44" s="592"/>
      <c r="CY44" s="593"/>
      <c r="CZ44" s="625">
        <v>16.3</v>
      </c>
      <c r="DA44" s="684"/>
      <c r="DB44" s="684"/>
      <c r="DC44" s="685"/>
      <c r="DD44" s="600">
        <v>83634</v>
      </c>
      <c r="DE44" s="592"/>
      <c r="DF44" s="592"/>
      <c r="DG44" s="592"/>
      <c r="DH44" s="592"/>
      <c r="DI44" s="592"/>
      <c r="DJ44" s="592"/>
      <c r="DK44" s="593"/>
      <c r="DL44" s="678"/>
      <c r="DM44" s="679"/>
      <c r="DN44" s="679"/>
      <c r="DO44" s="679"/>
      <c r="DP44" s="679"/>
      <c r="DQ44" s="679"/>
      <c r="DR44" s="679"/>
      <c r="DS44" s="679"/>
      <c r="DT44" s="679"/>
      <c r="DU44" s="679"/>
      <c r="DV44" s="680"/>
      <c r="DW44" s="681"/>
      <c r="DX44" s="682"/>
      <c r="DY44" s="682"/>
      <c r="DZ44" s="682"/>
      <c r="EA44" s="682"/>
      <c r="EB44" s="682"/>
      <c r="EC44" s="683"/>
    </row>
    <row r="45" spans="2:133" ht="11.25" customHeight="1">
      <c r="CD45" s="699"/>
      <c r="CE45" s="700"/>
      <c r="CF45" s="588" t="s">
        <v>338</v>
      </c>
      <c r="CG45" s="589"/>
      <c r="CH45" s="589"/>
      <c r="CI45" s="589"/>
      <c r="CJ45" s="589"/>
      <c r="CK45" s="589"/>
      <c r="CL45" s="589"/>
      <c r="CM45" s="589"/>
      <c r="CN45" s="589"/>
      <c r="CO45" s="589"/>
      <c r="CP45" s="589"/>
      <c r="CQ45" s="590"/>
      <c r="CR45" s="591">
        <v>307417</v>
      </c>
      <c r="CS45" s="617"/>
      <c r="CT45" s="617"/>
      <c r="CU45" s="617"/>
      <c r="CV45" s="617"/>
      <c r="CW45" s="617"/>
      <c r="CX45" s="617"/>
      <c r="CY45" s="618"/>
      <c r="CZ45" s="625">
        <v>12.5</v>
      </c>
      <c r="DA45" s="626"/>
      <c r="DB45" s="626"/>
      <c r="DC45" s="627"/>
      <c r="DD45" s="600">
        <v>11702</v>
      </c>
      <c r="DE45" s="617"/>
      <c r="DF45" s="617"/>
      <c r="DG45" s="617"/>
      <c r="DH45" s="617"/>
      <c r="DI45" s="617"/>
      <c r="DJ45" s="617"/>
      <c r="DK45" s="618"/>
      <c r="DL45" s="678"/>
      <c r="DM45" s="679"/>
      <c r="DN45" s="679"/>
      <c r="DO45" s="679"/>
      <c r="DP45" s="679"/>
      <c r="DQ45" s="679"/>
      <c r="DR45" s="679"/>
      <c r="DS45" s="679"/>
      <c r="DT45" s="679"/>
      <c r="DU45" s="679"/>
      <c r="DV45" s="680"/>
      <c r="DW45" s="681"/>
      <c r="DX45" s="682"/>
      <c r="DY45" s="682"/>
      <c r="DZ45" s="682"/>
      <c r="EA45" s="682"/>
      <c r="EB45" s="682"/>
      <c r="EC45" s="683"/>
    </row>
    <row r="46" spans="2:133" ht="11.25" customHeight="1">
      <c r="CD46" s="699"/>
      <c r="CE46" s="700"/>
      <c r="CF46" s="588" t="s">
        <v>339</v>
      </c>
      <c r="CG46" s="589"/>
      <c r="CH46" s="589"/>
      <c r="CI46" s="589"/>
      <c r="CJ46" s="589"/>
      <c r="CK46" s="589"/>
      <c r="CL46" s="589"/>
      <c r="CM46" s="589"/>
      <c r="CN46" s="589"/>
      <c r="CO46" s="589"/>
      <c r="CP46" s="589"/>
      <c r="CQ46" s="590"/>
      <c r="CR46" s="591">
        <v>87119</v>
      </c>
      <c r="CS46" s="592"/>
      <c r="CT46" s="592"/>
      <c r="CU46" s="592"/>
      <c r="CV46" s="592"/>
      <c r="CW46" s="592"/>
      <c r="CX46" s="592"/>
      <c r="CY46" s="593"/>
      <c r="CZ46" s="625">
        <v>3.5</v>
      </c>
      <c r="DA46" s="684"/>
      <c r="DB46" s="684"/>
      <c r="DC46" s="685"/>
      <c r="DD46" s="600">
        <v>66882</v>
      </c>
      <c r="DE46" s="592"/>
      <c r="DF46" s="592"/>
      <c r="DG46" s="592"/>
      <c r="DH46" s="592"/>
      <c r="DI46" s="592"/>
      <c r="DJ46" s="592"/>
      <c r="DK46" s="593"/>
      <c r="DL46" s="678"/>
      <c r="DM46" s="679"/>
      <c r="DN46" s="679"/>
      <c r="DO46" s="679"/>
      <c r="DP46" s="679"/>
      <c r="DQ46" s="679"/>
      <c r="DR46" s="679"/>
      <c r="DS46" s="679"/>
      <c r="DT46" s="679"/>
      <c r="DU46" s="679"/>
      <c r="DV46" s="680"/>
      <c r="DW46" s="681"/>
      <c r="DX46" s="682"/>
      <c r="DY46" s="682"/>
      <c r="DZ46" s="682"/>
      <c r="EA46" s="682"/>
      <c r="EB46" s="682"/>
      <c r="EC46" s="683"/>
    </row>
    <row r="47" spans="2:133" ht="11.25" customHeight="1">
      <c r="CD47" s="699"/>
      <c r="CE47" s="700"/>
      <c r="CF47" s="588" t="s">
        <v>340</v>
      </c>
      <c r="CG47" s="589"/>
      <c r="CH47" s="589"/>
      <c r="CI47" s="589"/>
      <c r="CJ47" s="589"/>
      <c r="CK47" s="589"/>
      <c r="CL47" s="589"/>
      <c r="CM47" s="589"/>
      <c r="CN47" s="589"/>
      <c r="CO47" s="589"/>
      <c r="CP47" s="589"/>
      <c r="CQ47" s="590"/>
      <c r="CR47" s="591">
        <v>20680</v>
      </c>
      <c r="CS47" s="617"/>
      <c r="CT47" s="617"/>
      <c r="CU47" s="617"/>
      <c r="CV47" s="617"/>
      <c r="CW47" s="617"/>
      <c r="CX47" s="617"/>
      <c r="CY47" s="618"/>
      <c r="CZ47" s="625">
        <v>0.8</v>
      </c>
      <c r="DA47" s="626"/>
      <c r="DB47" s="626"/>
      <c r="DC47" s="627"/>
      <c r="DD47" s="600">
        <v>19218</v>
      </c>
      <c r="DE47" s="617"/>
      <c r="DF47" s="617"/>
      <c r="DG47" s="617"/>
      <c r="DH47" s="617"/>
      <c r="DI47" s="617"/>
      <c r="DJ47" s="617"/>
      <c r="DK47" s="618"/>
      <c r="DL47" s="678"/>
      <c r="DM47" s="679"/>
      <c r="DN47" s="679"/>
      <c r="DO47" s="679"/>
      <c r="DP47" s="679"/>
      <c r="DQ47" s="679"/>
      <c r="DR47" s="679"/>
      <c r="DS47" s="679"/>
      <c r="DT47" s="679"/>
      <c r="DU47" s="679"/>
      <c r="DV47" s="680"/>
      <c r="DW47" s="681"/>
      <c r="DX47" s="682"/>
      <c r="DY47" s="682"/>
      <c r="DZ47" s="682"/>
      <c r="EA47" s="682"/>
      <c r="EB47" s="682"/>
      <c r="EC47" s="683"/>
    </row>
    <row r="48" spans="2:133">
      <c r="CD48" s="701"/>
      <c r="CE48" s="702"/>
      <c r="CF48" s="588" t="s">
        <v>341</v>
      </c>
      <c r="CG48" s="589"/>
      <c r="CH48" s="589"/>
      <c r="CI48" s="589"/>
      <c r="CJ48" s="589"/>
      <c r="CK48" s="589"/>
      <c r="CL48" s="589"/>
      <c r="CM48" s="589"/>
      <c r="CN48" s="589"/>
      <c r="CO48" s="589"/>
      <c r="CP48" s="589"/>
      <c r="CQ48" s="590"/>
      <c r="CR48" s="591" t="s">
        <v>319</v>
      </c>
      <c r="CS48" s="592"/>
      <c r="CT48" s="592"/>
      <c r="CU48" s="592"/>
      <c r="CV48" s="592"/>
      <c r="CW48" s="592"/>
      <c r="CX48" s="592"/>
      <c r="CY48" s="593"/>
      <c r="CZ48" s="625" t="s">
        <v>319</v>
      </c>
      <c r="DA48" s="684"/>
      <c r="DB48" s="684"/>
      <c r="DC48" s="685"/>
      <c r="DD48" s="600" t="s">
        <v>319</v>
      </c>
      <c r="DE48" s="592"/>
      <c r="DF48" s="592"/>
      <c r="DG48" s="592"/>
      <c r="DH48" s="592"/>
      <c r="DI48" s="592"/>
      <c r="DJ48" s="592"/>
      <c r="DK48" s="593"/>
      <c r="DL48" s="678"/>
      <c r="DM48" s="679"/>
      <c r="DN48" s="679"/>
      <c r="DO48" s="679"/>
      <c r="DP48" s="679"/>
      <c r="DQ48" s="679"/>
      <c r="DR48" s="679"/>
      <c r="DS48" s="679"/>
      <c r="DT48" s="679"/>
      <c r="DU48" s="679"/>
      <c r="DV48" s="680"/>
      <c r="DW48" s="681"/>
      <c r="DX48" s="682"/>
      <c r="DY48" s="682"/>
      <c r="DZ48" s="682"/>
      <c r="EA48" s="682"/>
      <c r="EB48" s="682"/>
      <c r="EC48" s="683"/>
    </row>
    <row r="49" spans="82:133" ht="11.25" customHeight="1">
      <c r="CD49" s="634" t="s">
        <v>342</v>
      </c>
      <c r="CE49" s="635"/>
      <c r="CF49" s="635"/>
      <c r="CG49" s="635"/>
      <c r="CH49" s="635"/>
      <c r="CI49" s="635"/>
      <c r="CJ49" s="635"/>
      <c r="CK49" s="635"/>
      <c r="CL49" s="635"/>
      <c r="CM49" s="635"/>
      <c r="CN49" s="635"/>
      <c r="CO49" s="635"/>
      <c r="CP49" s="635"/>
      <c r="CQ49" s="636"/>
      <c r="CR49" s="663">
        <v>2455825</v>
      </c>
      <c r="CS49" s="659"/>
      <c r="CT49" s="659"/>
      <c r="CU49" s="659"/>
      <c r="CV49" s="659"/>
      <c r="CW49" s="659"/>
      <c r="CX49" s="659"/>
      <c r="CY49" s="686"/>
      <c r="CZ49" s="687">
        <v>100</v>
      </c>
      <c r="DA49" s="688"/>
      <c r="DB49" s="688"/>
      <c r="DC49" s="689"/>
      <c r="DD49" s="690">
        <v>1810124</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365</v>
      </c>
      <c r="C7" s="718"/>
      <c r="D7" s="718"/>
      <c r="E7" s="718"/>
      <c r="F7" s="718"/>
      <c r="G7" s="718"/>
      <c r="H7" s="718"/>
      <c r="I7" s="718"/>
      <c r="J7" s="718"/>
      <c r="K7" s="718"/>
      <c r="L7" s="718"/>
      <c r="M7" s="718"/>
      <c r="N7" s="718"/>
      <c r="O7" s="718"/>
      <c r="P7" s="719"/>
      <c r="Q7" s="720">
        <v>2488</v>
      </c>
      <c r="R7" s="721"/>
      <c r="S7" s="721"/>
      <c r="T7" s="721"/>
      <c r="U7" s="721"/>
      <c r="V7" s="721">
        <v>2445</v>
      </c>
      <c r="W7" s="721"/>
      <c r="X7" s="721"/>
      <c r="Y7" s="721"/>
      <c r="Z7" s="721"/>
      <c r="AA7" s="721">
        <v>43</v>
      </c>
      <c r="AB7" s="721"/>
      <c r="AC7" s="721"/>
      <c r="AD7" s="721"/>
      <c r="AE7" s="722"/>
      <c r="AF7" s="723">
        <v>24</v>
      </c>
      <c r="AG7" s="724"/>
      <c r="AH7" s="724"/>
      <c r="AI7" s="724"/>
      <c r="AJ7" s="725"/>
      <c r="AK7" s="760">
        <v>111</v>
      </c>
      <c r="AL7" s="761"/>
      <c r="AM7" s="761"/>
      <c r="AN7" s="761"/>
      <c r="AO7" s="761"/>
      <c r="AP7" s="761">
        <v>1802</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537</v>
      </c>
      <c r="BT7" s="765"/>
      <c r="BU7" s="765"/>
      <c r="BV7" s="765"/>
      <c r="BW7" s="765"/>
      <c r="BX7" s="765"/>
      <c r="BY7" s="765"/>
      <c r="BZ7" s="765"/>
      <c r="CA7" s="765"/>
      <c r="CB7" s="765"/>
      <c r="CC7" s="765"/>
      <c r="CD7" s="765"/>
      <c r="CE7" s="765"/>
      <c r="CF7" s="765"/>
      <c r="CG7" s="766"/>
      <c r="CH7" s="757">
        <v>1</v>
      </c>
      <c r="CI7" s="758"/>
      <c r="CJ7" s="758"/>
      <c r="CK7" s="758"/>
      <c r="CL7" s="759"/>
      <c r="CM7" s="757">
        <v>-2</v>
      </c>
      <c r="CN7" s="758"/>
      <c r="CO7" s="758"/>
      <c r="CP7" s="758"/>
      <c r="CQ7" s="759"/>
      <c r="CR7" s="757">
        <v>8</v>
      </c>
      <c r="CS7" s="758"/>
      <c r="CT7" s="758"/>
      <c r="CU7" s="758"/>
      <c r="CV7" s="759"/>
      <c r="CW7" s="757"/>
      <c r="CX7" s="758"/>
      <c r="CY7" s="758"/>
      <c r="CZ7" s="758"/>
      <c r="DA7" s="759"/>
      <c r="DB7" s="757"/>
      <c r="DC7" s="758"/>
      <c r="DD7" s="758"/>
      <c r="DE7" s="758"/>
      <c r="DF7" s="759"/>
      <c r="DG7" s="757"/>
      <c r="DH7" s="758"/>
      <c r="DI7" s="758"/>
      <c r="DJ7" s="758"/>
      <c r="DK7" s="759"/>
      <c r="DL7" s="757">
        <v>0</v>
      </c>
      <c r="DM7" s="758"/>
      <c r="DN7" s="758"/>
      <c r="DO7" s="758"/>
      <c r="DP7" s="759"/>
      <c r="DQ7" s="757"/>
      <c r="DR7" s="758"/>
      <c r="DS7" s="758"/>
      <c r="DT7" s="758"/>
      <c r="DU7" s="759"/>
      <c r="DV7" s="738"/>
      <c r="DW7" s="739"/>
      <c r="DX7" s="739"/>
      <c r="DY7" s="739"/>
      <c r="DZ7" s="740"/>
      <c r="EA7" s="205"/>
    </row>
    <row r="8" spans="1:131" s="206" customFormat="1" ht="26.25" customHeight="1">
      <c r="A8" s="212">
        <v>2</v>
      </c>
      <c r="B8" s="741" t="s">
        <v>366</v>
      </c>
      <c r="C8" s="742"/>
      <c r="D8" s="742"/>
      <c r="E8" s="742"/>
      <c r="F8" s="742"/>
      <c r="G8" s="742"/>
      <c r="H8" s="742"/>
      <c r="I8" s="742"/>
      <c r="J8" s="742"/>
      <c r="K8" s="742"/>
      <c r="L8" s="742"/>
      <c r="M8" s="742"/>
      <c r="N8" s="742"/>
      <c r="O8" s="742"/>
      <c r="P8" s="743"/>
      <c r="Q8" s="744">
        <v>28</v>
      </c>
      <c r="R8" s="745"/>
      <c r="S8" s="745"/>
      <c r="T8" s="745"/>
      <c r="U8" s="745"/>
      <c r="V8" s="745">
        <v>28</v>
      </c>
      <c r="W8" s="745"/>
      <c r="X8" s="745"/>
      <c r="Y8" s="745"/>
      <c r="Z8" s="745"/>
      <c r="AA8" s="745">
        <v>0</v>
      </c>
      <c r="AB8" s="745"/>
      <c r="AC8" s="745"/>
      <c r="AD8" s="745"/>
      <c r="AE8" s="746"/>
      <c r="AF8" s="747">
        <v>0</v>
      </c>
      <c r="AG8" s="748"/>
      <c r="AH8" s="748"/>
      <c r="AI8" s="748"/>
      <c r="AJ8" s="749"/>
      <c r="AK8" s="750">
        <v>0</v>
      </c>
      <c r="AL8" s="751"/>
      <c r="AM8" s="751"/>
      <c r="AN8" s="751"/>
      <c r="AO8" s="751"/>
      <c r="AP8" s="751">
        <v>0</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538</v>
      </c>
      <c r="BT8" s="755"/>
      <c r="BU8" s="755"/>
      <c r="BV8" s="755"/>
      <c r="BW8" s="755"/>
      <c r="BX8" s="755"/>
      <c r="BY8" s="755"/>
      <c r="BZ8" s="755"/>
      <c r="CA8" s="755"/>
      <c r="CB8" s="755"/>
      <c r="CC8" s="755"/>
      <c r="CD8" s="755"/>
      <c r="CE8" s="755"/>
      <c r="CF8" s="755"/>
      <c r="CG8" s="756"/>
      <c r="CH8" s="767">
        <v>15</v>
      </c>
      <c r="CI8" s="768"/>
      <c r="CJ8" s="768"/>
      <c r="CK8" s="768"/>
      <c r="CL8" s="769"/>
      <c r="CM8" s="767">
        <v>139</v>
      </c>
      <c r="CN8" s="768"/>
      <c r="CO8" s="768"/>
      <c r="CP8" s="768"/>
      <c r="CQ8" s="769"/>
      <c r="CR8" s="767">
        <v>100</v>
      </c>
      <c r="CS8" s="768"/>
      <c r="CT8" s="768"/>
      <c r="CU8" s="768"/>
      <c r="CV8" s="769"/>
      <c r="CW8" s="767"/>
      <c r="CX8" s="768"/>
      <c r="CY8" s="768"/>
      <c r="CZ8" s="768"/>
      <c r="DA8" s="769"/>
      <c r="DB8" s="767"/>
      <c r="DC8" s="768"/>
      <c r="DD8" s="768"/>
      <c r="DE8" s="768"/>
      <c r="DF8" s="769"/>
      <c r="DG8" s="767"/>
      <c r="DH8" s="768"/>
      <c r="DI8" s="768"/>
      <c r="DJ8" s="768"/>
      <c r="DK8" s="769"/>
      <c r="DL8" s="767">
        <v>5</v>
      </c>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367</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368</v>
      </c>
      <c r="B23" s="776" t="s">
        <v>369</v>
      </c>
      <c r="C23" s="777"/>
      <c r="D23" s="777"/>
      <c r="E23" s="777"/>
      <c r="F23" s="777"/>
      <c r="G23" s="777"/>
      <c r="H23" s="777"/>
      <c r="I23" s="777"/>
      <c r="J23" s="777"/>
      <c r="K23" s="777"/>
      <c r="L23" s="777"/>
      <c r="M23" s="777"/>
      <c r="N23" s="777"/>
      <c r="O23" s="777"/>
      <c r="P23" s="778"/>
      <c r="Q23" s="779">
        <v>2499</v>
      </c>
      <c r="R23" s="780"/>
      <c r="S23" s="780"/>
      <c r="T23" s="780"/>
      <c r="U23" s="780"/>
      <c r="V23" s="780">
        <v>2456</v>
      </c>
      <c r="W23" s="780"/>
      <c r="X23" s="780"/>
      <c r="Y23" s="780"/>
      <c r="Z23" s="780"/>
      <c r="AA23" s="780">
        <v>43</v>
      </c>
      <c r="AB23" s="780"/>
      <c r="AC23" s="780"/>
      <c r="AD23" s="780"/>
      <c r="AE23" s="781"/>
      <c r="AF23" s="782">
        <v>24</v>
      </c>
      <c r="AG23" s="780"/>
      <c r="AH23" s="780"/>
      <c r="AI23" s="780"/>
      <c r="AJ23" s="783"/>
      <c r="AK23" s="784"/>
      <c r="AL23" s="785"/>
      <c r="AM23" s="785"/>
      <c r="AN23" s="785"/>
      <c r="AO23" s="785"/>
      <c r="AP23" s="780">
        <v>1802</v>
      </c>
      <c r="AQ23" s="780"/>
      <c r="AR23" s="780"/>
      <c r="AS23" s="780"/>
      <c r="AT23" s="780"/>
      <c r="AU23" s="786"/>
      <c r="AV23" s="786"/>
      <c r="AW23" s="786"/>
      <c r="AX23" s="786"/>
      <c r="AY23" s="787"/>
      <c r="AZ23" s="795" t="s">
        <v>113</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370</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371</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348</v>
      </c>
      <c r="B26" s="727"/>
      <c r="C26" s="727"/>
      <c r="D26" s="727"/>
      <c r="E26" s="727"/>
      <c r="F26" s="727"/>
      <c r="G26" s="727"/>
      <c r="H26" s="727"/>
      <c r="I26" s="727"/>
      <c r="J26" s="727"/>
      <c r="K26" s="727"/>
      <c r="L26" s="727"/>
      <c r="M26" s="727"/>
      <c r="N26" s="727"/>
      <c r="O26" s="727"/>
      <c r="P26" s="728"/>
      <c r="Q26" s="703" t="s">
        <v>372</v>
      </c>
      <c r="R26" s="704"/>
      <c r="S26" s="704"/>
      <c r="T26" s="704"/>
      <c r="U26" s="705"/>
      <c r="V26" s="703" t="s">
        <v>373</v>
      </c>
      <c r="W26" s="704"/>
      <c r="X26" s="704"/>
      <c r="Y26" s="704"/>
      <c r="Z26" s="705"/>
      <c r="AA26" s="703" t="s">
        <v>374</v>
      </c>
      <c r="AB26" s="704"/>
      <c r="AC26" s="704"/>
      <c r="AD26" s="704"/>
      <c r="AE26" s="704"/>
      <c r="AF26" s="798" t="s">
        <v>375</v>
      </c>
      <c r="AG26" s="799"/>
      <c r="AH26" s="799"/>
      <c r="AI26" s="799"/>
      <c r="AJ26" s="800"/>
      <c r="AK26" s="704" t="s">
        <v>376</v>
      </c>
      <c r="AL26" s="704"/>
      <c r="AM26" s="704"/>
      <c r="AN26" s="704"/>
      <c r="AO26" s="705"/>
      <c r="AP26" s="703" t="s">
        <v>377</v>
      </c>
      <c r="AQ26" s="704"/>
      <c r="AR26" s="704"/>
      <c r="AS26" s="704"/>
      <c r="AT26" s="705"/>
      <c r="AU26" s="703" t="s">
        <v>378</v>
      </c>
      <c r="AV26" s="704"/>
      <c r="AW26" s="704"/>
      <c r="AX26" s="704"/>
      <c r="AY26" s="705"/>
      <c r="AZ26" s="703" t="s">
        <v>379</v>
      </c>
      <c r="BA26" s="704"/>
      <c r="BB26" s="704"/>
      <c r="BC26" s="704"/>
      <c r="BD26" s="705"/>
      <c r="BE26" s="703" t="s">
        <v>355</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380</v>
      </c>
      <c r="C28" s="718"/>
      <c r="D28" s="718"/>
      <c r="E28" s="718"/>
      <c r="F28" s="718"/>
      <c r="G28" s="718"/>
      <c r="H28" s="718"/>
      <c r="I28" s="718"/>
      <c r="J28" s="718"/>
      <c r="K28" s="718"/>
      <c r="L28" s="718"/>
      <c r="M28" s="718"/>
      <c r="N28" s="718"/>
      <c r="O28" s="718"/>
      <c r="P28" s="719"/>
      <c r="Q28" s="808">
        <v>469</v>
      </c>
      <c r="R28" s="809"/>
      <c r="S28" s="809"/>
      <c r="T28" s="809"/>
      <c r="U28" s="809"/>
      <c r="V28" s="809">
        <v>468</v>
      </c>
      <c r="W28" s="809"/>
      <c r="X28" s="809"/>
      <c r="Y28" s="809"/>
      <c r="Z28" s="809"/>
      <c r="AA28" s="809">
        <v>1</v>
      </c>
      <c r="AB28" s="809"/>
      <c r="AC28" s="809"/>
      <c r="AD28" s="809"/>
      <c r="AE28" s="810"/>
      <c r="AF28" s="811">
        <v>1</v>
      </c>
      <c r="AG28" s="809"/>
      <c r="AH28" s="809"/>
      <c r="AI28" s="809"/>
      <c r="AJ28" s="812"/>
      <c r="AK28" s="813">
        <v>73</v>
      </c>
      <c r="AL28" s="804"/>
      <c r="AM28" s="804"/>
      <c r="AN28" s="804"/>
      <c r="AO28" s="804"/>
      <c r="AP28" s="804">
        <v>0</v>
      </c>
      <c r="AQ28" s="804"/>
      <c r="AR28" s="804"/>
      <c r="AS28" s="804"/>
      <c r="AT28" s="804"/>
      <c r="AU28" s="804">
        <v>73</v>
      </c>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381</v>
      </c>
      <c r="C29" s="742"/>
      <c r="D29" s="742"/>
      <c r="E29" s="742"/>
      <c r="F29" s="742"/>
      <c r="G29" s="742"/>
      <c r="H29" s="742"/>
      <c r="I29" s="742"/>
      <c r="J29" s="742"/>
      <c r="K29" s="742"/>
      <c r="L29" s="742"/>
      <c r="M29" s="742"/>
      <c r="N29" s="742"/>
      <c r="O29" s="742"/>
      <c r="P29" s="743"/>
      <c r="Q29" s="744">
        <v>424</v>
      </c>
      <c r="R29" s="745"/>
      <c r="S29" s="745"/>
      <c r="T29" s="745"/>
      <c r="U29" s="745"/>
      <c r="V29" s="745">
        <v>412</v>
      </c>
      <c r="W29" s="745"/>
      <c r="X29" s="745"/>
      <c r="Y29" s="745"/>
      <c r="Z29" s="745"/>
      <c r="AA29" s="745">
        <v>12</v>
      </c>
      <c r="AB29" s="745"/>
      <c r="AC29" s="745"/>
      <c r="AD29" s="745"/>
      <c r="AE29" s="746"/>
      <c r="AF29" s="747">
        <v>12</v>
      </c>
      <c r="AG29" s="748"/>
      <c r="AH29" s="748"/>
      <c r="AI29" s="748"/>
      <c r="AJ29" s="749"/>
      <c r="AK29" s="816">
        <v>69</v>
      </c>
      <c r="AL29" s="817"/>
      <c r="AM29" s="817"/>
      <c r="AN29" s="817"/>
      <c r="AO29" s="817"/>
      <c r="AP29" s="817">
        <v>0</v>
      </c>
      <c r="AQ29" s="817"/>
      <c r="AR29" s="817"/>
      <c r="AS29" s="817"/>
      <c r="AT29" s="817"/>
      <c r="AU29" s="817">
        <v>69</v>
      </c>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382</v>
      </c>
      <c r="C30" s="742"/>
      <c r="D30" s="742"/>
      <c r="E30" s="742"/>
      <c r="F30" s="742"/>
      <c r="G30" s="742"/>
      <c r="H30" s="742"/>
      <c r="I30" s="742"/>
      <c r="J30" s="742"/>
      <c r="K30" s="742"/>
      <c r="L30" s="742"/>
      <c r="M30" s="742"/>
      <c r="N30" s="742"/>
      <c r="O30" s="742"/>
      <c r="P30" s="743"/>
      <c r="Q30" s="744">
        <v>83</v>
      </c>
      <c r="R30" s="745"/>
      <c r="S30" s="745"/>
      <c r="T30" s="745"/>
      <c r="U30" s="745"/>
      <c r="V30" s="745">
        <v>83</v>
      </c>
      <c r="W30" s="745"/>
      <c r="X30" s="745"/>
      <c r="Y30" s="745"/>
      <c r="Z30" s="745"/>
      <c r="AA30" s="745">
        <v>0</v>
      </c>
      <c r="AB30" s="745"/>
      <c r="AC30" s="745"/>
      <c r="AD30" s="745"/>
      <c r="AE30" s="746"/>
      <c r="AF30" s="747">
        <v>0</v>
      </c>
      <c r="AG30" s="748"/>
      <c r="AH30" s="748"/>
      <c r="AI30" s="748"/>
      <c r="AJ30" s="749"/>
      <c r="AK30" s="816">
        <v>65</v>
      </c>
      <c r="AL30" s="817"/>
      <c r="AM30" s="817"/>
      <c r="AN30" s="817"/>
      <c r="AO30" s="817"/>
      <c r="AP30" s="817">
        <v>0</v>
      </c>
      <c r="AQ30" s="817"/>
      <c r="AR30" s="817"/>
      <c r="AS30" s="817"/>
      <c r="AT30" s="817"/>
      <c r="AU30" s="817">
        <v>65</v>
      </c>
      <c r="AV30" s="817"/>
      <c r="AW30" s="817"/>
      <c r="AX30" s="817"/>
      <c r="AY30" s="817"/>
      <c r="AZ30" s="818"/>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383</v>
      </c>
      <c r="C31" s="742"/>
      <c r="D31" s="742"/>
      <c r="E31" s="742"/>
      <c r="F31" s="742"/>
      <c r="G31" s="742"/>
      <c r="H31" s="742"/>
      <c r="I31" s="742"/>
      <c r="J31" s="742"/>
      <c r="K31" s="742"/>
      <c r="L31" s="742"/>
      <c r="M31" s="742"/>
      <c r="N31" s="742"/>
      <c r="O31" s="742"/>
      <c r="P31" s="743"/>
      <c r="Q31" s="744">
        <v>102</v>
      </c>
      <c r="R31" s="745"/>
      <c r="S31" s="745"/>
      <c r="T31" s="745"/>
      <c r="U31" s="745"/>
      <c r="V31" s="745">
        <v>102</v>
      </c>
      <c r="W31" s="745"/>
      <c r="X31" s="745"/>
      <c r="Y31" s="745"/>
      <c r="Z31" s="745"/>
      <c r="AA31" s="745">
        <v>0</v>
      </c>
      <c r="AB31" s="745"/>
      <c r="AC31" s="745"/>
      <c r="AD31" s="745"/>
      <c r="AE31" s="746"/>
      <c r="AF31" s="747">
        <v>0</v>
      </c>
      <c r="AG31" s="748"/>
      <c r="AH31" s="748"/>
      <c r="AI31" s="748"/>
      <c r="AJ31" s="749"/>
      <c r="AK31" s="816">
        <v>51</v>
      </c>
      <c r="AL31" s="817"/>
      <c r="AM31" s="817"/>
      <c r="AN31" s="817"/>
      <c r="AO31" s="817"/>
      <c r="AP31" s="817">
        <v>749</v>
      </c>
      <c r="AQ31" s="817"/>
      <c r="AR31" s="817"/>
      <c r="AS31" s="817"/>
      <c r="AT31" s="817"/>
      <c r="AU31" s="817">
        <v>51</v>
      </c>
      <c r="AV31" s="817"/>
      <c r="AW31" s="817"/>
      <c r="AX31" s="817"/>
      <c r="AY31" s="817"/>
      <c r="AZ31" s="818"/>
      <c r="BA31" s="818"/>
      <c r="BB31" s="818"/>
      <c r="BC31" s="818"/>
      <c r="BD31" s="818"/>
      <c r="BE31" s="814" t="s">
        <v>384</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385</v>
      </c>
      <c r="C32" s="742"/>
      <c r="D32" s="742"/>
      <c r="E32" s="742"/>
      <c r="F32" s="742"/>
      <c r="G32" s="742"/>
      <c r="H32" s="742"/>
      <c r="I32" s="742"/>
      <c r="J32" s="742"/>
      <c r="K32" s="742"/>
      <c r="L32" s="742"/>
      <c r="M32" s="742"/>
      <c r="N32" s="742"/>
      <c r="O32" s="742"/>
      <c r="P32" s="743"/>
      <c r="Q32" s="744">
        <v>5</v>
      </c>
      <c r="R32" s="745"/>
      <c r="S32" s="745"/>
      <c r="T32" s="745"/>
      <c r="U32" s="745"/>
      <c r="V32" s="745">
        <v>5</v>
      </c>
      <c r="W32" s="745"/>
      <c r="X32" s="745"/>
      <c r="Y32" s="745"/>
      <c r="Z32" s="745"/>
      <c r="AA32" s="745">
        <v>0</v>
      </c>
      <c r="AB32" s="745"/>
      <c r="AC32" s="745"/>
      <c r="AD32" s="745"/>
      <c r="AE32" s="746"/>
      <c r="AF32" s="747">
        <v>14</v>
      </c>
      <c r="AG32" s="748"/>
      <c r="AH32" s="748"/>
      <c r="AI32" s="748"/>
      <c r="AJ32" s="749"/>
      <c r="AK32" s="816">
        <v>0</v>
      </c>
      <c r="AL32" s="817"/>
      <c r="AM32" s="817"/>
      <c r="AN32" s="817"/>
      <c r="AO32" s="817"/>
      <c r="AP32" s="817">
        <v>0</v>
      </c>
      <c r="AQ32" s="817"/>
      <c r="AR32" s="817"/>
      <c r="AS32" s="817"/>
      <c r="AT32" s="817"/>
      <c r="AU32" s="817">
        <v>0</v>
      </c>
      <c r="AV32" s="817"/>
      <c r="AW32" s="817"/>
      <c r="AX32" s="817"/>
      <c r="AY32" s="817"/>
      <c r="AZ32" s="818"/>
      <c r="BA32" s="818"/>
      <c r="BB32" s="818"/>
      <c r="BC32" s="818"/>
      <c r="BD32" s="818"/>
      <c r="BE32" s="814" t="s">
        <v>384</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c r="C33" s="742"/>
      <c r="D33" s="742"/>
      <c r="E33" s="742"/>
      <c r="F33" s="742"/>
      <c r="G33" s="742"/>
      <c r="H33" s="742"/>
      <c r="I33" s="742"/>
      <c r="J33" s="742"/>
      <c r="K33" s="742"/>
      <c r="L33" s="742"/>
      <c r="M33" s="742"/>
      <c r="N33" s="742"/>
      <c r="O33" s="742"/>
      <c r="P33" s="743"/>
      <c r="Q33" s="744"/>
      <c r="R33" s="745"/>
      <c r="S33" s="745"/>
      <c r="T33" s="745"/>
      <c r="U33" s="745"/>
      <c r="V33" s="745"/>
      <c r="W33" s="745"/>
      <c r="X33" s="745"/>
      <c r="Y33" s="745"/>
      <c r="Z33" s="745"/>
      <c r="AA33" s="745"/>
      <c r="AB33" s="745"/>
      <c r="AC33" s="745"/>
      <c r="AD33" s="745"/>
      <c r="AE33" s="746"/>
      <c r="AF33" s="747"/>
      <c r="AG33" s="748"/>
      <c r="AH33" s="748"/>
      <c r="AI33" s="748"/>
      <c r="AJ33" s="749"/>
      <c r="AK33" s="816"/>
      <c r="AL33" s="817"/>
      <c r="AM33" s="817"/>
      <c r="AN33" s="817"/>
      <c r="AO33" s="817"/>
      <c r="AP33" s="817"/>
      <c r="AQ33" s="817"/>
      <c r="AR33" s="817"/>
      <c r="AS33" s="817"/>
      <c r="AT33" s="817"/>
      <c r="AU33" s="817"/>
      <c r="AV33" s="817"/>
      <c r="AW33" s="817"/>
      <c r="AX33" s="817"/>
      <c r="AY33" s="817"/>
      <c r="AZ33" s="818"/>
      <c r="BA33" s="818"/>
      <c r="BB33" s="818"/>
      <c r="BC33" s="818"/>
      <c r="BD33" s="818"/>
      <c r="BE33" s="814"/>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386</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368</v>
      </c>
      <c r="B63" s="776" t="s">
        <v>387</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27</v>
      </c>
      <c r="AG63" s="828"/>
      <c r="AH63" s="828"/>
      <c r="AI63" s="828"/>
      <c r="AJ63" s="829"/>
      <c r="AK63" s="830"/>
      <c r="AL63" s="825"/>
      <c r="AM63" s="825"/>
      <c r="AN63" s="825"/>
      <c r="AO63" s="825"/>
      <c r="AP63" s="828">
        <v>749</v>
      </c>
      <c r="AQ63" s="828"/>
      <c r="AR63" s="828"/>
      <c r="AS63" s="828"/>
      <c r="AT63" s="828"/>
      <c r="AU63" s="828">
        <v>258</v>
      </c>
      <c r="AV63" s="828"/>
      <c r="AW63" s="828"/>
      <c r="AX63" s="828"/>
      <c r="AY63" s="828"/>
      <c r="AZ63" s="832"/>
      <c r="BA63" s="832"/>
      <c r="BB63" s="832"/>
      <c r="BC63" s="832"/>
      <c r="BD63" s="832"/>
      <c r="BE63" s="833"/>
      <c r="BF63" s="833"/>
      <c r="BG63" s="833"/>
      <c r="BH63" s="833"/>
      <c r="BI63" s="834"/>
      <c r="BJ63" s="835" t="s">
        <v>113</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389</v>
      </c>
      <c r="B66" s="727"/>
      <c r="C66" s="727"/>
      <c r="D66" s="727"/>
      <c r="E66" s="727"/>
      <c r="F66" s="727"/>
      <c r="G66" s="727"/>
      <c r="H66" s="727"/>
      <c r="I66" s="727"/>
      <c r="J66" s="727"/>
      <c r="K66" s="727"/>
      <c r="L66" s="727"/>
      <c r="M66" s="727"/>
      <c r="N66" s="727"/>
      <c r="O66" s="727"/>
      <c r="P66" s="728"/>
      <c r="Q66" s="703" t="s">
        <v>372</v>
      </c>
      <c r="R66" s="704"/>
      <c r="S66" s="704"/>
      <c r="T66" s="704"/>
      <c r="U66" s="705"/>
      <c r="V66" s="703" t="s">
        <v>373</v>
      </c>
      <c r="W66" s="704"/>
      <c r="X66" s="704"/>
      <c r="Y66" s="704"/>
      <c r="Z66" s="705"/>
      <c r="AA66" s="703" t="s">
        <v>374</v>
      </c>
      <c r="AB66" s="704"/>
      <c r="AC66" s="704"/>
      <c r="AD66" s="704"/>
      <c r="AE66" s="705"/>
      <c r="AF66" s="838" t="s">
        <v>375</v>
      </c>
      <c r="AG66" s="799"/>
      <c r="AH66" s="799"/>
      <c r="AI66" s="799"/>
      <c r="AJ66" s="839"/>
      <c r="AK66" s="703" t="s">
        <v>376</v>
      </c>
      <c r="AL66" s="727"/>
      <c r="AM66" s="727"/>
      <c r="AN66" s="727"/>
      <c r="AO66" s="728"/>
      <c r="AP66" s="703" t="s">
        <v>377</v>
      </c>
      <c r="AQ66" s="704"/>
      <c r="AR66" s="704"/>
      <c r="AS66" s="704"/>
      <c r="AT66" s="705"/>
      <c r="AU66" s="703" t="s">
        <v>390</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530</v>
      </c>
      <c r="C68" s="856"/>
      <c r="D68" s="856"/>
      <c r="E68" s="856"/>
      <c r="F68" s="856"/>
      <c r="G68" s="856"/>
      <c r="H68" s="856"/>
      <c r="I68" s="856"/>
      <c r="J68" s="856"/>
      <c r="K68" s="856"/>
      <c r="L68" s="856"/>
      <c r="M68" s="856"/>
      <c r="N68" s="856"/>
      <c r="O68" s="856"/>
      <c r="P68" s="857"/>
      <c r="Q68" s="858">
        <v>4858</v>
      </c>
      <c r="R68" s="852"/>
      <c r="S68" s="852"/>
      <c r="T68" s="852"/>
      <c r="U68" s="852"/>
      <c r="V68" s="852">
        <v>4592</v>
      </c>
      <c r="W68" s="852"/>
      <c r="X68" s="852"/>
      <c r="Y68" s="852"/>
      <c r="Z68" s="852"/>
      <c r="AA68" s="852">
        <v>266</v>
      </c>
      <c r="AB68" s="852"/>
      <c r="AC68" s="852"/>
      <c r="AD68" s="852"/>
      <c r="AE68" s="852"/>
      <c r="AF68" s="852">
        <v>128</v>
      </c>
      <c r="AG68" s="852"/>
      <c r="AH68" s="852"/>
      <c r="AI68" s="852"/>
      <c r="AJ68" s="852"/>
      <c r="AK68" s="852">
        <v>0</v>
      </c>
      <c r="AL68" s="852"/>
      <c r="AM68" s="852"/>
      <c r="AN68" s="852"/>
      <c r="AO68" s="852"/>
      <c r="AP68" s="852">
        <v>960</v>
      </c>
      <c r="AQ68" s="852"/>
      <c r="AR68" s="852"/>
      <c r="AS68" s="852"/>
      <c r="AT68" s="852"/>
      <c r="AU68" s="852">
        <v>6</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531</v>
      </c>
      <c r="C69" s="860"/>
      <c r="D69" s="860"/>
      <c r="E69" s="860"/>
      <c r="F69" s="860"/>
      <c r="G69" s="860"/>
      <c r="H69" s="860"/>
      <c r="I69" s="860"/>
      <c r="J69" s="860"/>
      <c r="K69" s="860"/>
      <c r="L69" s="860"/>
      <c r="M69" s="860"/>
      <c r="N69" s="860"/>
      <c r="O69" s="860"/>
      <c r="P69" s="861"/>
      <c r="Q69" s="862">
        <v>1314</v>
      </c>
      <c r="R69" s="817"/>
      <c r="S69" s="817"/>
      <c r="T69" s="817"/>
      <c r="U69" s="817"/>
      <c r="V69" s="817">
        <v>1196</v>
      </c>
      <c r="W69" s="817"/>
      <c r="X69" s="817"/>
      <c r="Y69" s="817"/>
      <c r="Z69" s="817"/>
      <c r="AA69" s="817">
        <v>118</v>
      </c>
      <c r="AB69" s="817"/>
      <c r="AC69" s="817"/>
      <c r="AD69" s="817"/>
      <c r="AE69" s="817"/>
      <c r="AF69" s="817">
        <v>118</v>
      </c>
      <c r="AG69" s="817"/>
      <c r="AH69" s="817"/>
      <c r="AI69" s="817"/>
      <c r="AJ69" s="817"/>
      <c r="AK69" s="817">
        <v>0</v>
      </c>
      <c r="AL69" s="817"/>
      <c r="AM69" s="817"/>
      <c r="AN69" s="817"/>
      <c r="AO69" s="817"/>
      <c r="AP69" s="817">
        <v>287</v>
      </c>
      <c r="AQ69" s="817"/>
      <c r="AR69" s="817"/>
      <c r="AS69" s="817"/>
      <c r="AT69" s="817"/>
      <c r="AU69" s="817">
        <v>7</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532</v>
      </c>
      <c r="C70" s="860"/>
      <c r="D70" s="860"/>
      <c r="E70" s="860"/>
      <c r="F70" s="860"/>
      <c r="G70" s="860"/>
      <c r="H70" s="860"/>
      <c r="I70" s="860"/>
      <c r="J70" s="860"/>
      <c r="K70" s="860"/>
      <c r="L70" s="860"/>
      <c r="M70" s="860"/>
      <c r="N70" s="860"/>
      <c r="O70" s="860"/>
      <c r="P70" s="861"/>
      <c r="Q70" s="862">
        <v>784</v>
      </c>
      <c r="R70" s="817"/>
      <c r="S70" s="817"/>
      <c r="T70" s="817"/>
      <c r="U70" s="817"/>
      <c r="V70" s="817">
        <v>766</v>
      </c>
      <c r="W70" s="817"/>
      <c r="X70" s="817"/>
      <c r="Y70" s="817"/>
      <c r="Z70" s="817"/>
      <c r="AA70" s="817">
        <v>18</v>
      </c>
      <c r="AB70" s="817"/>
      <c r="AC70" s="817"/>
      <c r="AD70" s="817"/>
      <c r="AE70" s="817"/>
      <c r="AF70" s="817">
        <v>18</v>
      </c>
      <c r="AG70" s="817"/>
      <c r="AH70" s="817"/>
      <c r="AI70" s="817"/>
      <c r="AJ70" s="817"/>
      <c r="AK70" s="817">
        <v>8</v>
      </c>
      <c r="AL70" s="817"/>
      <c r="AM70" s="817"/>
      <c r="AN70" s="817"/>
      <c r="AO70" s="817"/>
      <c r="AP70" s="817">
        <v>0</v>
      </c>
      <c r="AQ70" s="817"/>
      <c r="AR70" s="817"/>
      <c r="AS70" s="817"/>
      <c r="AT70" s="817"/>
      <c r="AU70" s="817">
        <v>0</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533</v>
      </c>
      <c r="C71" s="860"/>
      <c r="D71" s="860"/>
      <c r="E71" s="860"/>
      <c r="F71" s="860"/>
      <c r="G71" s="860"/>
      <c r="H71" s="860"/>
      <c r="I71" s="860"/>
      <c r="J71" s="860"/>
      <c r="K71" s="860"/>
      <c r="L71" s="860"/>
      <c r="M71" s="860"/>
      <c r="N71" s="860"/>
      <c r="O71" s="860"/>
      <c r="P71" s="861"/>
      <c r="Q71" s="862">
        <v>483</v>
      </c>
      <c r="R71" s="817"/>
      <c r="S71" s="817"/>
      <c r="T71" s="817"/>
      <c r="U71" s="817"/>
      <c r="V71" s="817">
        <v>453</v>
      </c>
      <c r="W71" s="817"/>
      <c r="X71" s="817"/>
      <c r="Y71" s="817"/>
      <c r="Z71" s="817"/>
      <c r="AA71" s="817">
        <v>30</v>
      </c>
      <c r="AB71" s="817"/>
      <c r="AC71" s="817"/>
      <c r="AD71" s="817"/>
      <c r="AE71" s="817"/>
      <c r="AF71" s="817">
        <v>30</v>
      </c>
      <c r="AG71" s="817"/>
      <c r="AH71" s="817"/>
      <c r="AI71" s="817"/>
      <c r="AJ71" s="817"/>
      <c r="AK71" s="817">
        <v>11</v>
      </c>
      <c r="AL71" s="817"/>
      <c r="AM71" s="817"/>
      <c r="AN71" s="817"/>
      <c r="AO71" s="817"/>
      <c r="AP71" s="817">
        <v>0</v>
      </c>
      <c r="AQ71" s="817"/>
      <c r="AR71" s="817"/>
      <c r="AS71" s="817"/>
      <c r="AT71" s="817"/>
      <c r="AU71" s="817">
        <v>0</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534</v>
      </c>
      <c r="C72" s="860"/>
      <c r="D72" s="860"/>
      <c r="E72" s="860"/>
      <c r="F72" s="860"/>
      <c r="G72" s="860"/>
      <c r="H72" s="860"/>
      <c r="I72" s="860"/>
      <c r="J72" s="860"/>
      <c r="K72" s="860"/>
      <c r="L72" s="860"/>
      <c r="M72" s="860"/>
      <c r="N72" s="860"/>
      <c r="O72" s="860"/>
      <c r="P72" s="861"/>
      <c r="Q72" s="862">
        <v>154969</v>
      </c>
      <c r="R72" s="817"/>
      <c r="S72" s="817"/>
      <c r="T72" s="817"/>
      <c r="U72" s="817"/>
      <c r="V72" s="817">
        <v>149805</v>
      </c>
      <c r="W72" s="817"/>
      <c r="X72" s="817"/>
      <c r="Y72" s="817"/>
      <c r="Z72" s="817"/>
      <c r="AA72" s="817">
        <v>5164</v>
      </c>
      <c r="AB72" s="817"/>
      <c r="AC72" s="817"/>
      <c r="AD72" s="817"/>
      <c r="AE72" s="817"/>
      <c r="AF72" s="817">
        <v>5163</v>
      </c>
      <c r="AG72" s="817"/>
      <c r="AH72" s="817"/>
      <c r="AI72" s="817"/>
      <c r="AJ72" s="817"/>
      <c r="AK72" s="817">
        <v>2726</v>
      </c>
      <c r="AL72" s="817"/>
      <c r="AM72" s="817"/>
      <c r="AN72" s="817"/>
      <c r="AO72" s="817"/>
      <c r="AP72" s="817">
        <v>0</v>
      </c>
      <c r="AQ72" s="817"/>
      <c r="AR72" s="817"/>
      <c r="AS72" s="817"/>
      <c r="AT72" s="817"/>
      <c r="AU72" s="817">
        <v>0</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535</v>
      </c>
      <c r="C73" s="860"/>
      <c r="D73" s="860"/>
      <c r="E73" s="860"/>
      <c r="F73" s="860"/>
      <c r="G73" s="860"/>
      <c r="H73" s="860"/>
      <c r="I73" s="860"/>
      <c r="J73" s="860"/>
      <c r="K73" s="860"/>
      <c r="L73" s="860"/>
      <c r="M73" s="860"/>
      <c r="N73" s="860"/>
      <c r="O73" s="860"/>
      <c r="P73" s="861"/>
      <c r="Q73" s="862">
        <v>202</v>
      </c>
      <c r="R73" s="817"/>
      <c r="S73" s="817"/>
      <c r="T73" s="817"/>
      <c r="U73" s="817"/>
      <c r="V73" s="817">
        <v>193</v>
      </c>
      <c r="W73" s="817"/>
      <c r="X73" s="817"/>
      <c r="Y73" s="817"/>
      <c r="Z73" s="817"/>
      <c r="AA73" s="817">
        <v>9</v>
      </c>
      <c r="AB73" s="817"/>
      <c r="AC73" s="817"/>
      <c r="AD73" s="817"/>
      <c r="AE73" s="817"/>
      <c r="AF73" s="817">
        <v>9</v>
      </c>
      <c r="AG73" s="817"/>
      <c r="AH73" s="817"/>
      <c r="AI73" s="817"/>
      <c r="AJ73" s="817"/>
      <c r="AK73" s="817">
        <v>0</v>
      </c>
      <c r="AL73" s="817"/>
      <c r="AM73" s="817"/>
      <c r="AN73" s="817"/>
      <c r="AO73" s="817"/>
      <c r="AP73" s="817">
        <v>0</v>
      </c>
      <c r="AQ73" s="817"/>
      <c r="AR73" s="817"/>
      <c r="AS73" s="817"/>
      <c r="AT73" s="817"/>
      <c r="AU73" s="817">
        <v>0</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536</v>
      </c>
      <c r="C74" s="860"/>
      <c r="D74" s="860"/>
      <c r="E74" s="860"/>
      <c r="F74" s="860"/>
      <c r="G74" s="860"/>
      <c r="H74" s="860"/>
      <c r="I74" s="860"/>
      <c r="J74" s="860"/>
      <c r="K74" s="860"/>
      <c r="L74" s="860"/>
      <c r="M74" s="860"/>
      <c r="N74" s="860"/>
      <c r="O74" s="860"/>
      <c r="P74" s="861"/>
      <c r="Q74" s="862">
        <v>13392</v>
      </c>
      <c r="R74" s="817"/>
      <c r="S74" s="817"/>
      <c r="T74" s="817"/>
      <c r="U74" s="817"/>
      <c r="V74" s="817">
        <v>13374</v>
      </c>
      <c r="W74" s="817"/>
      <c r="X74" s="817"/>
      <c r="Y74" s="817"/>
      <c r="Z74" s="817"/>
      <c r="AA74" s="817">
        <v>18</v>
      </c>
      <c r="AB74" s="817"/>
      <c r="AC74" s="817"/>
      <c r="AD74" s="817"/>
      <c r="AE74" s="817"/>
      <c r="AF74" s="817">
        <v>18</v>
      </c>
      <c r="AG74" s="817"/>
      <c r="AH74" s="817"/>
      <c r="AI74" s="817"/>
      <c r="AJ74" s="817"/>
      <c r="AK74" s="817">
        <v>520</v>
      </c>
      <c r="AL74" s="817"/>
      <c r="AM74" s="817"/>
      <c r="AN74" s="817"/>
      <c r="AO74" s="817"/>
      <c r="AP74" s="817">
        <v>0</v>
      </c>
      <c r="AQ74" s="817"/>
      <c r="AR74" s="817"/>
      <c r="AS74" s="817"/>
      <c r="AT74" s="817"/>
      <c r="AU74" s="817">
        <v>0</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368</v>
      </c>
      <c r="B88" s="776" t="s">
        <v>391</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5484</v>
      </c>
      <c r="AG88" s="828"/>
      <c r="AH88" s="828"/>
      <c r="AI88" s="828"/>
      <c r="AJ88" s="828"/>
      <c r="AK88" s="825"/>
      <c r="AL88" s="825"/>
      <c r="AM88" s="825"/>
      <c r="AN88" s="825"/>
      <c r="AO88" s="825"/>
      <c r="AP88" s="828">
        <v>1247</v>
      </c>
      <c r="AQ88" s="828"/>
      <c r="AR88" s="828"/>
      <c r="AS88" s="828"/>
      <c r="AT88" s="828"/>
      <c r="AU88" s="828">
        <v>13</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6" t="s">
        <v>392</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108</v>
      </c>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v>5</v>
      </c>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393</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394</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397</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398</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399</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400</v>
      </c>
      <c r="AB109" s="881"/>
      <c r="AC109" s="881"/>
      <c r="AD109" s="881"/>
      <c r="AE109" s="882"/>
      <c r="AF109" s="880" t="s">
        <v>287</v>
      </c>
      <c r="AG109" s="881"/>
      <c r="AH109" s="881"/>
      <c r="AI109" s="881"/>
      <c r="AJ109" s="882"/>
      <c r="AK109" s="880" t="s">
        <v>286</v>
      </c>
      <c r="AL109" s="881"/>
      <c r="AM109" s="881"/>
      <c r="AN109" s="881"/>
      <c r="AO109" s="882"/>
      <c r="AP109" s="880" t="s">
        <v>401</v>
      </c>
      <c r="AQ109" s="881"/>
      <c r="AR109" s="881"/>
      <c r="AS109" s="881"/>
      <c r="AT109" s="883"/>
      <c r="AU109" s="902" t="s">
        <v>399</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400</v>
      </c>
      <c r="BR109" s="881"/>
      <c r="BS109" s="881"/>
      <c r="BT109" s="881"/>
      <c r="BU109" s="882"/>
      <c r="BV109" s="880" t="s">
        <v>287</v>
      </c>
      <c r="BW109" s="881"/>
      <c r="BX109" s="881"/>
      <c r="BY109" s="881"/>
      <c r="BZ109" s="882"/>
      <c r="CA109" s="880" t="s">
        <v>286</v>
      </c>
      <c r="CB109" s="881"/>
      <c r="CC109" s="881"/>
      <c r="CD109" s="881"/>
      <c r="CE109" s="882"/>
      <c r="CF109" s="903" t="s">
        <v>401</v>
      </c>
      <c r="CG109" s="903"/>
      <c r="CH109" s="903"/>
      <c r="CI109" s="903"/>
      <c r="CJ109" s="903"/>
      <c r="CK109" s="880" t="s">
        <v>402</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400</v>
      </c>
      <c r="DH109" s="881"/>
      <c r="DI109" s="881"/>
      <c r="DJ109" s="881"/>
      <c r="DK109" s="882"/>
      <c r="DL109" s="880" t="s">
        <v>287</v>
      </c>
      <c r="DM109" s="881"/>
      <c r="DN109" s="881"/>
      <c r="DO109" s="881"/>
      <c r="DP109" s="882"/>
      <c r="DQ109" s="880" t="s">
        <v>286</v>
      </c>
      <c r="DR109" s="881"/>
      <c r="DS109" s="881"/>
      <c r="DT109" s="881"/>
      <c r="DU109" s="882"/>
      <c r="DV109" s="880" t="s">
        <v>401</v>
      </c>
      <c r="DW109" s="881"/>
      <c r="DX109" s="881"/>
      <c r="DY109" s="881"/>
      <c r="DZ109" s="883"/>
    </row>
    <row r="110" spans="1:131" s="197" customFormat="1" ht="26.25" customHeight="1">
      <c r="A110" s="884" t="s">
        <v>403</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330943</v>
      </c>
      <c r="AB110" s="888"/>
      <c r="AC110" s="888"/>
      <c r="AD110" s="888"/>
      <c r="AE110" s="889"/>
      <c r="AF110" s="890">
        <v>280761</v>
      </c>
      <c r="AG110" s="888"/>
      <c r="AH110" s="888"/>
      <c r="AI110" s="888"/>
      <c r="AJ110" s="889"/>
      <c r="AK110" s="890">
        <v>249500</v>
      </c>
      <c r="AL110" s="888"/>
      <c r="AM110" s="888"/>
      <c r="AN110" s="888"/>
      <c r="AO110" s="889"/>
      <c r="AP110" s="891">
        <v>17.7</v>
      </c>
      <c r="AQ110" s="892"/>
      <c r="AR110" s="892"/>
      <c r="AS110" s="892"/>
      <c r="AT110" s="893"/>
      <c r="AU110" s="894" t="s">
        <v>61</v>
      </c>
      <c r="AV110" s="895"/>
      <c r="AW110" s="895"/>
      <c r="AX110" s="895"/>
      <c r="AY110" s="896"/>
      <c r="AZ110" s="938" t="s">
        <v>404</v>
      </c>
      <c r="BA110" s="885"/>
      <c r="BB110" s="885"/>
      <c r="BC110" s="885"/>
      <c r="BD110" s="885"/>
      <c r="BE110" s="885"/>
      <c r="BF110" s="885"/>
      <c r="BG110" s="885"/>
      <c r="BH110" s="885"/>
      <c r="BI110" s="885"/>
      <c r="BJ110" s="885"/>
      <c r="BK110" s="885"/>
      <c r="BL110" s="885"/>
      <c r="BM110" s="885"/>
      <c r="BN110" s="885"/>
      <c r="BO110" s="885"/>
      <c r="BP110" s="886"/>
      <c r="BQ110" s="924">
        <v>2071665</v>
      </c>
      <c r="BR110" s="925"/>
      <c r="BS110" s="925"/>
      <c r="BT110" s="925"/>
      <c r="BU110" s="925"/>
      <c r="BV110" s="925">
        <v>1940705</v>
      </c>
      <c r="BW110" s="925"/>
      <c r="BX110" s="925"/>
      <c r="BY110" s="925"/>
      <c r="BZ110" s="925"/>
      <c r="CA110" s="925">
        <v>1801543</v>
      </c>
      <c r="CB110" s="925"/>
      <c r="CC110" s="925"/>
      <c r="CD110" s="925"/>
      <c r="CE110" s="925"/>
      <c r="CF110" s="939">
        <v>127.5</v>
      </c>
      <c r="CG110" s="940"/>
      <c r="CH110" s="940"/>
      <c r="CI110" s="940"/>
      <c r="CJ110" s="940"/>
      <c r="CK110" s="941" t="s">
        <v>405</v>
      </c>
      <c r="CL110" s="942"/>
      <c r="CM110" s="921" t="s">
        <v>406</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113</v>
      </c>
      <c r="DH110" s="925"/>
      <c r="DI110" s="925"/>
      <c r="DJ110" s="925"/>
      <c r="DK110" s="925"/>
      <c r="DL110" s="925" t="s">
        <v>113</v>
      </c>
      <c r="DM110" s="925"/>
      <c r="DN110" s="925"/>
      <c r="DO110" s="925"/>
      <c r="DP110" s="925"/>
      <c r="DQ110" s="925" t="s">
        <v>113</v>
      </c>
      <c r="DR110" s="925"/>
      <c r="DS110" s="925"/>
      <c r="DT110" s="925"/>
      <c r="DU110" s="925"/>
      <c r="DV110" s="926" t="s">
        <v>113</v>
      </c>
      <c r="DW110" s="926"/>
      <c r="DX110" s="926"/>
      <c r="DY110" s="926"/>
      <c r="DZ110" s="927"/>
    </row>
    <row r="111" spans="1:131" s="197" customFormat="1" ht="26.25" customHeight="1">
      <c r="A111" s="928" t="s">
        <v>407</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113</v>
      </c>
      <c r="AB111" s="932"/>
      <c r="AC111" s="932"/>
      <c r="AD111" s="932"/>
      <c r="AE111" s="933"/>
      <c r="AF111" s="934" t="s">
        <v>113</v>
      </c>
      <c r="AG111" s="932"/>
      <c r="AH111" s="932"/>
      <c r="AI111" s="932"/>
      <c r="AJ111" s="933"/>
      <c r="AK111" s="934" t="s">
        <v>113</v>
      </c>
      <c r="AL111" s="932"/>
      <c r="AM111" s="932"/>
      <c r="AN111" s="932"/>
      <c r="AO111" s="933"/>
      <c r="AP111" s="935" t="s">
        <v>113</v>
      </c>
      <c r="AQ111" s="936"/>
      <c r="AR111" s="936"/>
      <c r="AS111" s="936"/>
      <c r="AT111" s="937"/>
      <c r="AU111" s="897"/>
      <c r="AV111" s="898"/>
      <c r="AW111" s="898"/>
      <c r="AX111" s="898"/>
      <c r="AY111" s="899"/>
      <c r="AZ111" s="947" t="s">
        <v>408</v>
      </c>
      <c r="BA111" s="948"/>
      <c r="BB111" s="948"/>
      <c r="BC111" s="948"/>
      <c r="BD111" s="948"/>
      <c r="BE111" s="948"/>
      <c r="BF111" s="948"/>
      <c r="BG111" s="948"/>
      <c r="BH111" s="948"/>
      <c r="BI111" s="948"/>
      <c r="BJ111" s="948"/>
      <c r="BK111" s="948"/>
      <c r="BL111" s="948"/>
      <c r="BM111" s="948"/>
      <c r="BN111" s="948"/>
      <c r="BO111" s="948"/>
      <c r="BP111" s="949"/>
      <c r="BQ111" s="917" t="s">
        <v>113</v>
      </c>
      <c r="BR111" s="918"/>
      <c r="BS111" s="918"/>
      <c r="BT111" s="918"/>
      <c r="BU111" s="918"/>
      <c r="BV111" s="918" t="s">
        <v>113</v>
      </c>
      <c r="BW111" s="918"/>
      <c r="BX111" s="918"/>
      <c r="BY111" s="918"/>
      <c r="BZ111" s="918"/>
      <c r="CA111" s="918" t="s">
        <v>113</v>
      </c>
      <c r="CB111" s="918"/>
      <c r="CC111" s="918"/>
      <c r="CD111" s="918"/>
      <c r="CE111" s="918"/>
      <c r="CF111" s="912" t="s">
        <v>113</v>
      </c>
      <c r="CG111" s="913"/>
      <c r="CH111" s="913"/>
      <c r="CI111" s="913"/>
      <c r="CJ111" s="913"/>
      <c r="CK111" s="943"/>
      <c r="CL111" s="944"/>
      <c r="CM111" s="914" t="s">
        <v>409</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113</v>
      </c>
      <c r="DH111" s="918"/>
      <c r="DI111" s="918"/>
      <c r="DJ111" s="918"/>
      <c r="DK111" s="918"/>
      <c r="DL111" s="918" t="s">
        <v>113</v>
      </c>
      <c r="DM111" s="918"/>
      <c r="DN111" s="918"/>
      <c r="DO111" s="918"/>
      <c r="DP111" s="918"/>
      <c r="DQ111" s="918" t="s">
        <v>113</v>
      </c>
      <c r="DR111" s="918"/>
      <c r="DS111" s="918"/>
      <c r="DT111" s="918"/>
      <c r="DU111" s="918"/>
      <c r="DV111" s="919" t="s">
        <v>113</v>
      </c>
      <c r="DW111" s="919"/>
      <c r="DX111" s="919"/>
      <c r="DY111" s="919"/>
      <c r="DZ111" s="920"/>
    </row>
    <row r="112" spans="1:131" s="197" customFormat="1" ht="26.25" customHeight="1">
      <c r="A112" s="950" t="s">
        <v>410</v>
      </c>
      <c r="B112" s="951"/>
      <c r="C112" s="948" t="s">
        <v>411</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113</v>
      </c>
      <c r="AB112" s="957"/>
      <c r="AC112" s="957"/>
      <c r="AD112" s="957"/>
      <c r="AE112" s="958"/>
      <c r="AF112" s="959" t="s">
        <v>113</v>
      </c>
      <c r="AG112" s="957"/>
      <c r="AH112" s="957"/>
      <c r="AI112" s="957"/>
      <c r="AJ112" s="958"/>
      <c r="AK112" s="959" t="s">
        <v>113</v>
      </c>
      <c r="AL112" s="957"/>
      <c r="AM112" s="957"/>
      <c r="AN112" s="957"/>
      <c r="AO112" s="958"/>
      <c r="AP112" s="960" t="s">
        <v>113</v>
      </c>
      <c r="AQ112" s="961"/>
      <c r="AR112" s="961"/>
      <c r="AS112" s="961"/>
      <c r="AT112" s="962"/>
      <c r="AU112" s="897"/>
      <c r="AV112" s="898"/>
      <c r="AW112" s="898"/>
      <c r="AX112" s="898"/>
      <c r="AY112" s="899"/>
      <c r="AZ112" s="947" t="s">
        <v>412</v>
      </c>
      <c r="BA112" s="948"/>
      <c r="BB112" s="948"/>
      <c r="BC112" s="948"/>
      <c r="BD112" s="948"/>
      <c r="BE112" s="948"/>
      <c r="BF112" s="948"/>
      <c r="BG112" s="948"/>
      <c r="BH112" s="948"/>
      <c r="BI112" s="948"/>
      <c r="BJ112" s="948"/>
      <c r="BK112" s="948"/>
      <c r="BL112" s="948"/>
      <c r="BM112" s="948"/>
      <c r="BN112" s="948"/>
      <c r="BO112" s="948"/>
      <c r="BP112" s="949"/>
      <c r="BQ112" s="917">
        <v>743974</v>
      </c>
      <c r="BR112" s="918"/>
      <c r="BS112" s="918"/>
      <c r="BT112" s="918"/>
      <c r="BU112" s="918"/>
      <c r="BV112" s="918">
        <v>646146</v>
      </c>
      <c r="BW112" s="918"/>
      <c r="BX112" s="918"/>
      <c r="BY112" s="918"/>
      <c r="BZ112" s="918"/>
      <c r="CA112" s="918">
        <v>566336</v>
      </c>
      <c r="CB112" s="918"/>
      <c r="CC112" s="918"/>
      <c r="CD112" s="918"/>
      <c r="CE112" s="918"/>
      <c r="CF112" s="912">
        <v>40.1</v>
      </c>
      <c r="CG112" s="913"/>
      <c r="CH112" s="913"/>
      <c r="CI112" s="913"/>
      <c r="CJ112" s="913"/>
      <c r="CK112" s="943"/>
      <c r="CL112" s="944"/>
      <c r="CM112" s="914" t="s">
        <v>413</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113</v>
      </c>
      <c r="DH112" s="918"/>
      <c r="DI112" s="918"/>
      <c r="DJ112" s="918"/>
      <c r="DK112" s="918"/>
      <c r="DL112" s="918" t="s">
        <v>113</v>
      </c>
      <c r="DM112" s="918"/>
      <c r="DN112" s="918"/>
      <c r="DO112" s="918"/>
      <c r="DP112" s="918"/>
      <c r="DQ112" s="918" t="s">
        <v>113</v>
      </c>
      <c r="DR112" s="918"/>
      <c r="DS112" s="918"/>
      <c r="DT112" s="918"/>
      <c r="DU112" s="918"/>
      <c r="DV112" s="919" t="s">
        <v>113</v>
      </c>
      <c r="DW112" s="919"/>
      <c r="DX112" s="919"/>
      <c r="DY112" s="919"/>
      <c r="DZ112" s="920"/>
    </row>
    <row r="113" spans="1:130" s="197" customFormat="1" ht="26.25" customHeight="1">
      <c r="A113" s="952"/>
      <c r="B113" s="953"/>
      <c r="C113" s="948" t="s">
        <v>414</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64385</v>
      </c>
      <c r="AB113" s="932"/>
      <c r="AC113" s="932"/>
      <c r="AD113" s="932"/>
      <c r="AE113" s="933"/>
      <c r="AF113" s="934">
        <v>52970</v>
      </c>
      <c r="AG113" s="932"/>
      <c r="AH113" s="932"/>
      <c r="AI113" s="932"/>
      <c r="AJ113" s="933"/>
      <c r="AK113" s="934">
        <v>50767</v>
      </c>
      <c r="AL113" s="932"/>
      <c r="AM113" s="932"/>
      <c r="AN113" s="932"/>
      <c r="AO113" s="933"/>
      <c r="AP113" s="935">
        <v>3.6</v>
      </c>
      <c r="AQ113" s="936"/>
      <c r="AR113" s="936"/>
      <c r="AS113" s="936"/>
      <c r="AT113" s="937"/>
      <c r="AU113" s="897"/>
      <c r="AV113" s="898"/>
      <c r="AW113" s="898"/>
      <c r="AX113" s="898"/>
      <c r="AY113" s="899"/>
      <c r="AZ113" s="947" t="s">
        <v>415</v>
      </c>
      <c r="BA113" s="948"/>
      <c r="BB113" s="948"/>
      <c r="BC113" s="948"/>
      <c r="BD113" s="948"/>
      <c r="BE113" s="948"/>
      <c r="BF113" s="948"/>
      <c r="BG113" s="948"/>
      <c r="BH113" s="948"/>
      <c r="BI113" s="948"/>
      <c r="BJ113" s="948"/>
      <c r="BK113" s="948"/>
      <c r="BL113" s="948"/>
      <c r="BM113" s="948"/>
      <c r="BN113" s="948"/>
      <c r="BO113" s="948"/>
      <c r="BP113" s="949"/>
      <c r="BQ113" s="917">
        <v>62337</v>
      </c>
      <c r="BR113" s="918"/>
      <c r="BS113" s="918"/>
      <c r="BT113" s="918"/>
      <c r="BU113" s="918"/>
      <c r="BV113" s="918">
        <v>38295</v>
      </c>
      <c r="BW113" s="918"/>
      <c r="BX113" s="918"/>
      <c r="BY113" s="918"/>
      <c r="BZ113" s="918"/>
      <c r="CA113" s="918">
        <v>12490</v>
      </c>
      <c r="CB113" s="918"/>
      <c r="CC113" s="918"/>
      <c r="CD113" s="918"/>
      <c r="CE113" s="918"/>
      <c r="CF113" s="912">
        <v>0.9</v>
      </c>
      <c r="CG113" s="913"/>
      <c r="CH113" s="913"/>
      <c r="CI113" s="913"/>
      <c r="CJ113" s="913"/>
      <c r="CK113" s="943"/>
      <c r="CL113" s="944"/>
      <c r="CM113" s="914" t="s">
        <v>416</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113</v>
      </c>
      <c r="DH113" s="957"/>
      <c r="DI113" s="957"/>
      <c r="DJ113" s="957"/>
      <c r="DK113" s="958"/>
      <c r="DL113" s="959" t="s">
        <v>113</v>
      </c>
      <c r="DM113" s="957"/>
      <c r="DN113" s="957"/>
      <c r="DO113" s="957"/>
      <c r="DP113" s="958"/>
      <c r="DQ113" s="959" t="s">
        <v>113</v>
      </c>
      <c r="DR113" s="957"/>
      <c r="DS113" s="957"/>
      <c r="DT113" s="957"/>
      <c r="DU113" s="958"/>
      <c r="DV113" s="960" t="s">
        <v>113</v>
      </c>
      <c r="DW113" s="961"/>
      <c r="DX113" s="961"/>
      <c r="DY113" s="961"/>
      <c r="DZ113" s="962"/>
    </row>
    <row r="114" spans="1:130" s="197" customFormat="1" ht="26.25" customHeight="1">
      <c r="A114" s="952"/>
      <c r="B114" s="953"/>
      <c r="C114" s="948" t="s">
        <v>417</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32284</v>
      </c>
      <c r="AB114" s="957"/>
      <c r="AC114" s="957"/>
      <c r="AD114" s="957"/>
      <c r="AE114" s="958"/>
      <c r="AF114" s="959">
        <v>30889</v>
      </c>
      <c r="AG114" s="957"/>
      <c r="AH114" s="957"/>
      <c r="AI114" s="957"/>
      <c r="AJ114" s="958"/>
      <c r="AK114" s="959">
        <v>26288</v>
      </c>
      <c r="AL114" s="957"/>
      <c r="AM114" s="957"/>
      <c r="AN114" s="957"/>
      <c r="AO114" s="958"/>
      <c r="AP114" s="960">
        <v>1.9</v>
      </c>
      <c r="AQ114" s="961"/>
      <c r="AR114" s="961"/>
      <c r="AS114" s="961"/>
      <c r="AT114" s="962"/>
      <c r="AU114" s="897"/>
      <c r="AV114" s="898"/>
      <c r="AW114" s="898"/>
      <c r="AX114" s="898"/>
      <c r="AY114" s="899"/>
      <c r="AZ114" s="947" t="s">
        <v>418</v>
      </c>
      <c r="BA114" s="948"/>
      <c r="BB114" s="948"/>
      <c r="BC114" s="948"/>
      <c r="BD114" s="948"/>
      <c r="BE114" s="948"/>
      <c r="BF114" s="948"/>
      <c r="BG114" s="948"/>
      <c r="BH114" s="948"/>
      <c r="BI114" s="948"/>
      <c r="BJ114" s="948"/>
      <c r="BK114" s="948"/>
      <c r="BL114" s="948"/>
      <c r="BM114" s="948"/>
      <c r="BN114" s="948"/>
      <c r="BO114" s="948"/>
      <c r="BP114" s="949"/>
      <c r="BQ114" s="917">
        <v>642292</v>
      </c>
      <c r="BR114" s="918"/>
      <c r="BS114" s="918"/>
      <c r="BT114" s="918"/>
      <c r="BU114" s="918"/>
      <c r="BV114" s="918">
        <v>678401</v>
      </c>
      <c r="BW114" s="918"/>
      <c r="BX114" s="918"/>
      <c r="BY114" s="918"/>
      <c r="BZ114" s="918"/>
      <c r="CA114" s="918">
        <v>593362</v>
      </c>
      <c r="CB114" s="918"/>
      <c r="CC114" s="918"/>
      <c r="CD114" s="918"/>
      <c r="CE114" s="918"/>
      <c r="CF114" s="912">
        <v>42</v>
      </c>
      <c r="CG114" s="913"/>
      <c r="CH114" s="913"/>
      <c r="CI114" s="913"/>
      <c r="CJ114" s="913"/>
      <c r="CK114" s="943"/>
      <c r="CL114" s="944"/>
      <c r="CM114" s="914" t="s">
        <v>419</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113</v>
      </c>
      <c r="DH114" s="957"/>
      <c r="DI114" s="957"/>
      <c r="DJ114" s="957"/>
      <c r="DK114" s="958"/>
      <c r="DL114" s="959" t="s">
        <v>113</v>
      </c>
      <c r="DM114" s="957"/>
      <c r="DN114" s="957"/>
      <c r="DO114" s="957"/>
      <c r="DP114" s="958"/>
      <c r="DQ114" s="959" t="s">
        <v>113</v>
      </c>
      <c r="DR114" s="957"/>
      <c r="DS114" s="957"/>
      <c r="DT114" s="957"/>
      <c r="DU114" s="958"/>
      <c r="DV114" s="960" t="s">
        <v>113</v>
      </c>
      <c r="DW114" s="961"/>
      <c r="DX114" s="961"/>
      <c r="DY114" s="961"/>
      <c r="DZ114" s="962"/>
    </row>
    <row r="115" spans="1:130" s="197" customFormat="1" ht="26.25" customHeight="1">
      <c r="A115" s="952"/>
      <c r="B115" s="953"/>
      <c r="C115" s="948" t="s">
        <v>420</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585</v>
      </c>
      <c r="AB115" s="932"/>
      <c r="AC115" s="932"/>
      <c r="AD115" s="932"/>
      <c r="AE115" s="933"/>
      <c r="AF115" s="934">
        <v>1242</v>
      </c>
      <c r="AG115" s="932"/>
      <c r="AH115" s="932"/>
      <c r="AI115" s="932"/>
      <c r="AJ115" s="933"/>
      <c r="AK115" s="934">
        <v>573</v>
      </c>
      <c r="AL115" s="932"/>
      <c r="AM115" s="932"/>
      <c r="AN115" s="932"/>
      <c r="AO115" s="933"/>
      <c r="AP115" s="935">
        <v>0</v>
      </c>
      <c r="AQ115" s="936"/>
      <c r="AR115" s="936"/>
      <c r="AS115" s="936"/>
      <c r="AT115" s="937"/>
      <c r="AU115" s="897"/>
      <c r="AV115" s="898"/>
      <c r="AW115" s="898"/>
      <c r="AX115" s="898"/>
      <c r="AY115" s="899"/>
      <c r="AZ115" s="947" t="s">
        <v>421</v>
      </c>
      <c r="BA115" s="948"/>
      <c r="BB115" s="948"/>
      <c r="BC115" s="948"/>
      <c r="BD115" s="948"/>
      <c r="BE115" s="948"/>
      <c r="BF115" s="948"/>
      <c r="BG115" s="948"/>
      <c r="BH115" s="948"/>
      <c r="BI115" s="948"/>
      <c r="BJ115" s="948"/>
      <c r="BK115" s="948"/>
      <c r="BL115" s="948"/>
      <c r="BM115" s="948"/>
      <c r="BN115" s="948"/>
      <c r="BO115" s="948"/>
      <c r="BP115" s="949"/>
      <c r="BQ115" s="917" t="s">
        <v>113</v>
      </c>
      <c r="BR115" s="918"/>
      <c r="BS115" s="918"/>
      <c r="BT115" s="918"/>
      <c r="BU115" s="918"/>
      <c r="BV115" s="918" t="s">
        <v>113</v>
      </c>
      <c r="BW115" s="918"/>
      <c r="BX115" s="918"/>
      <c r="BY115" s="918"/>
      <c r="BZ115" s="918"/>
      <c r="CA115" s="918" t="s">
        <v>113</v>
      </c>
      <c r="CB115" s="918"/>
      <c r="CC115" s="918"/>
      <c r="CD115" s="918"/>
      <c r="CE115" s="918"/>
      <c r="CF115" s="912" t="s">
        <v>113</v>
      </c>
      <c r="CG115" s="913"/>
      <c r="CH115" s="913"/>
      <c r="CI115" s="913"/>
      <c r="CJ115" s="913"/>
      <c r="CK115" s="943"/>
      <c r="CL115" s="944"/>
      <c r="CM115" s="947" t="s">
        <v>422</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113</v>
      </c>
      <c r="DH115" s="957"/>
      <c r="DI115" s="957"/>
      <c r="DJ115" s="957"/>
      <c r="DK115" s="958"/>
      <c r="DL115" s="959" t="s">
        <v>113</v>
      </c>
      <c r="DM115" s="957"/>
      <c r="DN115" s="957"/>
      <c r="DO115" s="957"/>
      <c r="DP115" s="958"/>
      <c r="DQ115" s="959" t="s">
        <v>113</v>
      </c>
      <c r="DR115" s="957"/>
      <c r="DS115" s="957"/>
      <c r="DT115" s="957"/>
      <c r="DU115" s="958"/>
      <c r="DV115" s="960" t="s">
        <v>113</v>
      </c>
      <c r="DW115" s="961"/>
      <c r="DX115" s="961"/>
      <c r="DY115" s="961"/>
      <c r="DZ115" s="962"/>
    </row>
    <row r="116" spans="1:130" s="197" customFormat="1" ht="26.25" customHeight="1">
      <c r="A116" s="954"/>
      <c r="B116" s="955"/>
      <c r="C116" s="969" t="s">
        <v>423</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113</v>
      </c>
      <c r="AB116" s="957"/>
      <c r="AC116" s="957"/>
      <c r="AD116" s="957"/>
      <c r="AE116" s="958"/>
      <c r="AF116" s="959" t="s">
        <v>113</v>
      </c>
      <c r="AG116" s="957"/>
      <c r="AH116" s="957"/>
      <c r="AI116" s="957"/>
      <c r="AJ116" s="958"/>
      <c r="AK116" s="959" t="s">
        <v>113</v>
      </c>
      <c r="AL116" s="957"/>
      <c r="AM116" s="957"/>
      <c r="AN116" s="957"/>
      <c r="AO116" s="958"/>
      <c r="AP116" s="960" t="s">
        <v>113</v>
      </c>
      <c r="AQ116" s="961"/>
      <c r="AR116" s="961"/>
      <c r="AS116" s="961"/>
      <c r="AT116" s="962"/>
      <c r="AU116" s="897"/>
      <c r="AV116" s="898"/>
      <c r="AW116" s="898"/>
      <c r="AX116" s="898"/>
      <c r="AY116" s="899"/>
      <c r="AZ116" s="947" t="s">
        <v>424</v>
      </c>
      <c r="BA116" s="948"/>
      <c r="BB116" s="948"/>
      <c r="BC116" s="948"/>
      <c r="BD116" s="948"/>
      <c r="BE116" s="948"/>
      <c r="BF116" s="948"/>
      <c r="BG116" s="948"/>
      <c r="BH116" s="948"/>
      <c r="BI116" s="948"/>
      <c r="BJ116" s="948"/>
      <c r="BK116" s="948"/>
      <c r="BL116" s="948"/>
      <c r="BM116" s="948"/>
      <c r="BN116" s="948"/>
      <c r="BO116" s="948"/>
      <c r="BP116" s="949"/>
      <c r="BQ116" s="917" t="s">
        <v>113</v>
      </c>
      <c r="BR116" s="918"/>
      <c r="BS116" s="918"/>
      <c r="BT116" s="918"/>
      <c r="BU116" s="918"/>
      <c r="BV116" s="918" t="s">
        <v>113</v>
      </c>
      <c r="BW116" s="918"/>
      <c r="BX116" s="918"/>
      <c r="BY116" s="918"/>
      <c r="BZ116" s="918"/>
      <c r="CA116" s="918" t="s">
        <v>113</v>
      </c>
      <c r="CB116" s="918"/>
      <c r="CC116" s="918"/>
      <c r="CD116" s="918"/>
      <c r="CE116" s="918"/>
      <c r="CF116" s="912" t="s">
        <v>113</v>
      </c>
      <c r="CG116" s="913"/>
      <c r="CH116" s="913"/>
      <c r="CI116" s="913"/>
      <c r="CJ116" s="913"/>
      <c r="CK116" s="943"/>
      <c r="CL116" s="944"/>
      <c r="CM116" s="914" t="s">
        <v>425</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113</v>
      </c>
      <c r="DH116" s="957"/>
      <c r="DI116" s="957"/>
      <c r="DJ116" s="957"/>
      <c r="DK116" s="958"/>
      <c r="DL116" s="959" t="s">
        <v>113</v>
      </c>
      <c r="DM116" s="957"/>
      <c r="DN116" s="957"/>
      <c r="DO116" s="957"/>
      <c r="DP116" s="958"/>
      <c r="DQ116" s="959" t="s">
        <v>113</v>
      </c>
      <c r="DR116" s="957"/>
      <c r="DS116" s="957"/>
      <c r="DT116" s="957"/>
      <c r="DU116" s="958"/>
      <c r="DV116" s="960" t="s">
        <v>113</v>
      </c>
      <c r="DW116" s="961"/>
      <c r="DX116" s="961"/>
      <c r="DY116" s="961"/>
      <c r="DZ116" s="962"/>
    </row>
    <row r="117" spans="1:130" s="197" customFormat="1" ht="26.25" customHeight="1">
      <c r="A117" s="902" t="s">
        <v>171</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426</v>
      </c>
      <c r="Z117" s="882"/>
      <c r="AA117" s="994">
        <v>428197</v>
      </c>
      <c r="AB117" s="964"/>
      <c r="AC117" s="964"/>
      <c r="AD117" s="964"/>
      <c r="AE117" s="965"/>
      <c r="AF117" s="963">
        <v>365862</v>
      </c>
      <c r="AG117" s="964"/>
      <c r="AH117" s="964"/>
      <c r="AI117" s="964"/>
      <c r="AJ117" s="965"/>
      <c r="AK117" s="963">
        <v>327128</v>
      </c>
      <c r="AL117" s="964"/>
      <c r="AM117" s="964"/>
      <c r="AN117" s="964"/>
      <c r="AO117" s="965"/>
      <c r="AP117" s="966"/>
      <c r="AQ117" s="967"/>
      <c r="AR117" s="967"/>
      <c r="AS117" s="967"/>
      <c r="AT117" s="968"/>
      <c r="AU117" s="897"/>
      <c r="AV117" s="898"/>
      <c r="AW117" s="898"/>
      <c r="AX117" s="898"/>
      <c r="AY117" s="899"/>
      <c r="AZ117" s="993" t="s">
        <v>427</v>
      </c>
      <c r="BA117" s="969"/>
      <c r="BB117" s="969"/>
      <c r="BC117" s="969"/>
      <c r="BD117" s="969"/>
      <c r="BE117" s="969"/>
      <c r="BF117" s="969"/>
      <c r="BG117" s="969"/>
      <c r="BH117" s="969"/>
      <c r="BI117" s="969"/>
      <c r="BJ117" s="969"/>
      <c r="BK117" s="969"/>
      <c r="BL117" s="969"/>
      <c r="BM117" s="969"/>
      <c r="BN117" s="969"/>
      <c r="BO117" s="969"/>
      <c r="BP117" s="970"/>
      <c r="BQ117" s="983" t="s">
        <v>113</v>
      </c>
      <c r="BR117" s="984"/>
      <c r="BS117" s="984"/>
      <c r="BT117" s="984"/>
      <c r="BU117" s="984"/>
      <c r="BV117" s="984" t="s">
        <v>113</v>
      </c>
      <c r="BW117" s="984"/>
      <c r="BX117" s="984"/>
      <c r="BY117" s="984"/>
      <c r="BZ117" s="984"/>
      <c r="CA117" s="984" t="s">
        <v>113</v>
      </c>
      <c r="CB117" s="984"/>
      <c r="CC117" s="984"/>
      <c r="CD117" s="984"/>
      <c r="CE117" s="984"/>
      <c r="CF117" s="912" t="s">
        <v>113</v>
      </c>
      <c r="CG117" s="913"/>
      <c r="CH117" s="913"/>
      <c r="CI117" s="913"/>
      <c r="CJ117" s="913"/>
      <c r="CK117" s="943"/>
      <c r="CL117" s="944"/>
      <c r="CM117" s="914" t="s">
        <v>428</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113</v>
      </c>
      <c r="DH117" s="957"/>
      <c r="DI117" s="957"/>
      <c r="DJ117" s="957"/>
      <c r="DK117" s="958"/>
      <c r="DL117" s="959" t="s">
        <v>113</v>
      </c>
      <c r="DM117" s="957"/>
      <c r="DN117" s="957"/>
      <c r="DO117" s="957"/>
      <c r="DP117" s="958"/>
      <c r="DQ117" s="959" t="s">
        <v>113</v>
      </c>
      <c r="DR117" s="957"/>
      <c r="DS117" s="957"/>
      <c r="DT117" s="957"/>
      <c r="DU117" s="958"/>
      <c r="DV117" s="960" t="s">
        <v>113</v>
      </c>
      <c r="DW117" s="961"/>
      <c r="DX117" s="961"/>
      <c r="DY117" s="961"/>
      <c r="DZ117" s="962"/>
    </row>
    <row r="118" spans="1:130" s="197" customFormat="1" ht="26.25" customHeight="1">
      <c r="A118" s="902" t="s">
        <v>402</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400</v>
      </c>
      <c r="AB118" s="881"/>
      <c r="AC118" s="881"/>
      <c r="AD118" s="881"/>
      <c r="AE118" s="882"/>
      <c r="AF118" s="880" t="s">
        <v>287</v>
      </c>
      <c r="AG118" s="881"/>
      <c r="AH118" s="881"/>
      <c r="AI118" s="881"/>
      <c r="AJ118" s="882"/>
      <c r="AK118" s="880" t="s">
        <v>286</v>
      </c>
      <c r="AL118" s="881"/>
      <c r="AM118" s="881"/>
      <c r="AN118" s="881"/>
      <c r="AO118" s="882"/>
      <c r="AP118" s="988" t="s">
        <v>401</v>
      </c>
      <c r="AQ118" s="989"/>
      <c r="AR118" s="989"/>
      <c r="AS118" s="989"/>
      <c r="AT118" s="990"/>
      <c r="AU118" s="900"/>
      <c r="AV118" s="901"/>
      <c r="AW118" s="901"/>
      <c r="AX118" s="901"/>
      <c r="AY118" s="901"/>
      <c r="AZ118" s="228" t="s">
        <v>171</v>
      </c>
      <c r="BA118" s="228"/>
      <c r="BB118" s="228"/>
      <c r="BC118" s="228"/>
      <c r="BD118" s="228"/>
      <c r="BE118" s="228"/>
      <c r="BF118" s="228"/>
      <c r="BG118" s="228"/>
      <c r="BH118" s="228"/>
      <c r="BI118" s="228"/>
      <c r="BJ118" s="228"/>
      <c r="BK118" s="228"/>
      <c r="BL118" s="228"/>
      <c r="BM118" s="228"/>
      <c r="BN118" s="228"/>
      <c r="BO118" s="991" t="s">
        <v>429</v>
      </c>
      <c r="BP118" s="992"/>
      <c r="BQ118" s="983">
        <v>3520268</v>
      </c>
      <c r="BR118" s="984"/>
      <c r="BS118" s="984"/>
      <c r="BT118" s="984"/>
      <c r="BU118" s="984"/>
      <c r="BV118" s="984">
        <v>3303547</v>
      </c>
      <c r="BW118" s="984"/>
      <c r="BX118" s="984"/>
      <c r="BY118" s="984"/>
      <c r="BZ118" s="984"/>
      <c r="CA118" s="984">
        <v>2973731</v>
      </c>
      <c r="CB118" s="984"/>
      <c r="CC118" s="984"/>
      <c r="CD118" s="984"/>
      <c r="CE118" s="984"/>
      <c r="CF118" s="985"/>
      <c r="CG118" s="986"/>
      <c r="CH118" s="986"/>
      <c r="CI118" s="986"/>
      <c r="CJ118" s="987"/>
      <c r="CK118" s="943"/>
      <c r="CL118" s="944"/>
      <c r="CM118" s="914" t="s">
        <v>430</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113</v>
      </c>
      <c r="DH118" s="957"/>
      <c r="DI118" s="957"/>
      <c r="DJ118" s="957"/>
      <c r="DK118" s="958"/>
      <c r="DL118" s="959" t="s">
        <v>113</v>
      </c>
      <c r="DM118" s="957"/>
      <c r="DN118" s="957"/>
      <c r="DO118" s="957"/>
      <c r="DP118" s="958"/>
      <c r="DQ118" s="959" t="s">
        <v>113</v>
      </c>
      <c r="DR118" s="957"/>
      <c r="DS118" s="957"/>
      <c r="DT118" s="957"/>
      <c r="DU118" s="958"/>
      <c r="DV118" s="960" t="s">
        <v>113</v>
      </c>
      <c r="DW118" s="961"/>
      <c r="DX118" s="961"/>
      <c r="DY118" s="961"/>
      <c r="DZ118" s="962"/>
    </row>
    <row r="119" spans="1:130" s="197" customFormat="1" ht="26.25" customHeight="1">
      <c r="A119" s="972" t="s">
        <v>405</v>
      </c>
      <c r="B119" s="942"/>
      <c r="C119" s="921" t="s">
        <v>406</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113</v>
      </c>
      <c r="AB119" s="888"/>
      <c r="AC119" s="888"/>
      <c r="AD119" s="888"/>
      <c r="AE119" s="889"/>
      <c r="AF119" s="890" t="s">
        <v>113</v>
      </c>
      <c r="AG119" s="888"/>
      <c r="AH119" s="888"/>
      <c r="AI119" s="888"/>
      <c r="AJ119" s="889"/>
      <c r="AK119" s="890" t="s">
        <v>113</v>
      </c>
      <c r="AL119" s="888"/>
      <c r="AM119" s="888"/>
      <c r="AN119" s="888"/>
      <c r="AO119" s="889"/>
      <c r="AP119" s="891" t="s">
        <v>113</v>
      </c>
      <c r="AQ119" s="892"/>
      <c r="AR119" s="892"/>
      <c r="AS119" s="892"/>
      <c r="AT119" s="893"/>
      <c r="AU119" s="975" t="s">
        <v>431</v>
      </c>
      <c r="AV119" s="976"/>
      <c r="AW119" s="976"/>
      <c r="AX119" s="976"/>
      <c r="AY119" s="977"/>
      <c r="AZ119" s="938" t="s">
        <v>432</v>
      </c>
      <c r="BA119" s="885"/>
      <c r="BB119" s="885"/>
      <c r="BC119" s="885"/>
      <c r="BD119" s="885"/>
      <c r="BE119" s="885"/>
      <c r="BF119" s="885"/>
      <c r="BG119" s="885"/>
      <c r="BH119" s="885"/>
      <c r="BI119" s="885"/>
      <c r="BJ119" s="885"/>
      <c r="BK119" s="885"/>
      <c r="BL119" s="885"/>
      <c r="BM119" s="885"/>
      <c r="BN119" s="885"/>
      <c r="BO119" s="885"/>
      <c r="BP119" s="886"/>
      <c r="BQ119" s="924">
        <v>940709</v>
      </c>
      <c r="BR119" s="925"/>
      <c r="BS119" s="925"/>
      <c r="BT119" s="925"/>
      <c r="BU119" s="925"/>
      <c r="BV119" s="925">
        <v>1205116</v>
      </c>
      <c r="BW119" s="925"/>
      <c r="BX119" s="925"/>
      <c r="BY119" s="925"/>
      <c r="BZ119" s="925"/>
      <c r="CA119" s="925">
        <v>1451571</v>
      </c>
      <c r="CB119" s="925"/>
      <c r="CC119" s="925"/>
      <c r="CD119" s="925"/>
      <c r="CE119" s="925"/>
      <c r="CF119" s="939">
        <v>102.7</v>
      </c>
      <c r="CG119" s="940"/>
      <c r="CH119" s="940"/>
      <c r="CI119" s="940"/>
      <c r="CJ119" s="940"/>
      <c r="CK119" s="945"/>
      <c r="CL119" s="946"/>
      <c r="CM119" s="1002" t="s">
        <v>433</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113</v>
      </c>
      <c r="DH119" s="996"/>
      <c r="DI119" s="996"/>
      <c r="DJ119" s="996"/>
      <c r="DK119" s="997"/>
      <c r="DL119" s="998" t="s">
        <v>113</v>
      </c>
      <c r="DM119" s="996"/>
      <c r="DN119" s="996"/>
      <c r="DO119" s="996"/>
      <c r="DP119" s="997"/>
      <c r="DQ119" s="998" t="s">
        <v>113</v>
      </c>
      <c r="DR119" s="996"/>
      <c r="DS119" s="996"/>
      <c r="DT119" s="996"/>
      <c r="DU119" s="997"/>
      <c r="DV119" s="999" t="s">
        <v>113</v>
      </c>
      <c r="DW119" s="1000"/>
      <c r="DX119" s="1000"/>
      <c r="DY119" s="1000"/>
      <c r="DZ119" s="1001"/>
    </row>
    <row r="120" spans="1:130" s="197" customFormat="1" ht="26.25" customHeight="1">
      <c r="A120" s="973"/>
      <c r="B120" s="944"/>
      <c r="C120" s="914" t="s">
        <v>409</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113</v>
      </c>
      <c r="AB120" s="957"/>
      <c r="AC120" s="957"/>
      <c r="AD120" s="957"/>
      <c r="AE120" s="958"/>
      <c r="AF120" s="959" t="s">
        <v>113</v>
      </c>
      <c r="AG120" s="957"/>
      <c r="AH120" s="957"/>
      <c r="AI120" s="957"/>
      <c r="AJ120" s="958"/>
      <c r="AK120" s="959" t="s">
        <v>113</v>
      </c>
      <c r="AL120" s="957"/>
      <c r="AM120" s="957"/>
      <c r="AN120" s="957"/>
      <c r="AO120" s="958"/>
      <c r="AP120" s="960" t="s">
        <v>113</v>
      </c>
      <c r="AQ120" s="961"/>
      <c r="AR120" s="961"/>
      <c r="AS120" s="961"/>
      <c r="AT120" s="962"/>
      <c r="AU120" s="978"/>
      <c r="AV120" s="979"/>
      <c r="AW120" s="979"/>
      <c r="AX120" s="979"/>
      <c r="AY120" s="980"/>
      <c r="AZ120" s="947" t="s">
        <v>434</v>
      </c>
      <c r="BA120" s="948"/>
      <c r="BB120" s="948"/>
      <c r="BC120" s="948"/>
      <c r="BD120" s="948"/>
      <c r="BE120" s="948"/>
      <c r="BF120" s="948"/>
      <c r="BG120" s="948"/>
      <c r="BH120" s="948"/>
      <c r="BI120" s="948"/>
      <c r="BJ120" s="948"/>
      <c r="BK120" s="948"/>
      <c r="BL120" s="948"/>
      <c r="BM120" s="948"/>
      <c r="BN120" s="948"/>
      <c r="BO120" s="948"/>
      <c r="BP120" s="949"/>
      <c r="BQ120" s="917" t="s">
        <v>113</v>
      </c>
      <c r="BR120" s="918"/>
      <c r="BS120" s="918"/>
      <c r="BT120" s="918"/>
      <c r="BU120" s="918"/>
      <c r="BV120" s="918" t="s">
        <v>113</v>
      </c>
      <c r="BW120" s="918"/>
      <c r="BX120" s="918"/>
      <c r="BY120" s="918"/>
      <c r="BZ120" s="918"/>
      <c r="CA120" s="918" t="s">
        <v>113</v>
      </c>
      <c r="CB120" s="918"/>
      <c r="CC120" s="918"/>
      <c r="CD120" s="918"/>
      <c r="CE120" s="918"/>
      <c r="CF120" s="912" t="s">
        <v>113</v>
      </c>
      <c r="CG120" s="913"/>
      <c r="CH120" s="913"/>
      <c r="CI120" s="913"/>
      <c r="CJ120" s="913"/>
      <c r="CK120" s="1011" t="s">
        <v>435</v>
      </c>
      <c r="CL120" s="1012"/>
      <c r="CM120" s="1012"/>
      <c r="CN120" s="1012"/>
      <c r="CO120" s="1013"/>
      <c r="CP120" s="1019" t="s">
        <v>383</v>
      </c>
      <c r="CQ120" s="1020"/>
      <c r="CR120" s="1020"/>
      <c r="CS120" s="1020"/>
      <c r="CT120" s="1020"/>
      <c r="CU120" s="1020"/>
      <c r="CV120" s="1020"/>
      <c r="CW120" s="1020"/>
      <c r="CX120" s="1020"/>
      <c r="CY120" s="1020"/>
      <c r="CZ120" s="1020"/>
      <c r="DA120" s="1020"/>
      <c r="DB120" s="1020"/>
      <c r="DC120" s="1020"/>
      <c r="DD120" s="1020"/>
      <c r="DE120" s="1020"/>
      <c r="DF120" s="1021"/>
      <c r="DG120" s="924">
        <v>743974</v>
      </c>
      <c r="DH120" s="925"/>
      <c r="DI120" s="925"/>
      <c r="DJ120" s="925"/>
      <c r="DK120" s="925"/>
      <c r="DL120" s="925">
        <v>646146</v>
      </c>
      <c r="DM120" s="925"/>
      <c r="DN120" s="925"/>
      <c r="DO120" s="925"/>
      <c r="DP120" s="925"/>
      <c r="DQ120" s="925">
        <v>566336</v>
      </c>
      <c r="DR120" s="925"/>
      <c r="DS120" s="925"/>
      <c r="DT120" s="925"/>
      <c r="DU120" s="925"/>
      <c r="DV120" s="926">
        <v>40.1</v>
      </c>
      <c r="DW120" s="926"/>
      <c r="DX120" s="926"/>
      <c r="DY120" s="926"/>
      <c r="DZ120" s="927"/>
    </row>
    <row r="121" spans="1:130" s="197" customFormat="1" ht="26.25" customHeight="1">
      <c r="A121" s="973"/>
      <c r="B121" s="944"/>
      <c r="C121" s="1008" t="s">
        <v>436</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113</v>
      </c>
      <c r="AB121" s="957"/>
      <c r="AC121" s="957"/>
      <c r="AD121" s="957"/>
      <c r="AE121" s="958"/>
      <c r="AF121" s="959" t="s">
        <v>113</v>
      </c>
      <c r="AG121" s="957"/>
      <c r="AH121" s="957"/>
      <c r="AI121" s="957"/>
      <c r="AJ121" s="958"/>
      <c r="AK121" s="959" t="s">
        <v>113</v>
      </c>
      <c r="AL121" s="957"/>
      <c r="AM121" s="957"/>
      <c r="AN121" s="957"/>
      <c r="AO121" s="958"/>
      <c r="AP121" s="960" t="s">
        <v>113</v>
      </c>
      <c r="AQ121" s="961"/>
      <c r="AR121" s="961"/>
      <c r="AS121" s="961"/>
      <c r="AT121" s="962"/>
      <c r="AU121" s="978"/>
      <c r="AV121" s="979"/>
      <c r="AW121" s="979"/>
      <c r="AX121" s="979"/>
      <c r="AY121" s="980"/>
      <c r="AZ121" s="993" t="s">
        <v>437</v>
      </c>
      <c r="BA121" s="969"/>
      <c r="BB121" s="969"/>
      <c r="BC121" s="969"/>
      <c r="BD121" s="969"/>
      <c r="BE121" s="969"/>
      <c r="BF121" s="969"/>
      <c r="BG121" s="969"/>
      <c r="BH121" s="969"/>
      <c r="BI121" s="969"/>
      <c r="BJ121" s="969"/>
      <c r="BK121" s="969"/>
      <c r="BL121" s="969"/>
      <c r="BM121" s="969"/>
      <c r="BN121" s="969"/>
      <c r="BO121" s="969"/>
      <c r="BP121" s="970"/>
      <c r="BQ121" s="983">
        <v>2166080</v>
      </c>
      <c r="BR121" s="984"/>
      <c r="BS121" s="984"/>
      <c r="BT121" s="984"/>
      <c r="BU121" s="984"/>
      <c r="BV121" s="984">
        <v>2054464</v>
      </c>
      <c r="BW121" s="984"/>
      <c r="BX121" s="984"/>
      <c r="BY121" s="984"/>
      <c r="BZ121" s="984"/>
      <c r="CA121" s="984">
        <v>1946647</v>
      </c>
      <c r="CB121" s="984"/>
      <c r="CC121" s="984"/>
      <c r="CD121" s="984"/>
      <c r="CE121" s="984"/>
      <c r="CF121" s="1022">
        <v>137.80000000000001</v>
      </c>
      <c r="CG121" s="1023"/>
      <c r="CH121" s="1023"/>
      <c r="CI121" s="1023"/>
      <c r="CJ121" s="1023"/>
      <c r="CK121" s="1014"/>
      <c r="CL121" s="1015"/>
      <c r="CM121" s="1015"/>
      <c r="CN121" s="1015"/>
      <c r="CO121" s="1016"/>
      <c r="CP121" s="1005" t="s">
        <v>385</v>
      </c>
      <c r="CQ121" s="1006"/>
      <c r="CR121" s="1006"/>
      <c r="CS121" s="1006"/>
      <c r="CT121" s="1006"/>
      <c r="CU121" s="1006"/>
      <c r="CV121" s="1006"/>
      <c r="CW121" s="1006"/>
      <c r="CX121" s="1006"/>
      <c r="CY121" s="1006"/>
      <c r="CZ121" s="1006"/>
      <c r="DA121" s="1006"/>
      <c r="DB121" s="1006"/>
      <c r="DC121" s="1006"/>
      <c r="DD121" s="1006"/>
      <c r="DE121" s="1006"/>
      <c r="DF121" s="1007"/>
      <c r="DG121" s="917" t="s">
        <v>113</v>
      </c>
      <c r="DH121" s="918"/>
      <c r="DI121" s="918"/>
      <c r="DJ121" s="918"/>
      <c r="DK121" s="918"/>
      <c r="DL121" s="918" t="s">
        <v>113</v>
      </c>
      <c r="DM121" s="918"/>
      <c r="DN121" s="918"/>
      <c r="DO121" s="918"/>
      <c r="DP121" s="918"/>
      <c r="DQ121" s="918" t="s">
        <v>113</v>
      </c>
      <c r="DR121" s="918"/>
      <c r="DS121" s="918"/>
      <c r="DT121" s="918"/>
      <c r="DU121" s="918"/>
      <c r="DV121" s="919" t="s">
        <v>113</v>
      </c>
      <c r="DW121" s="919"/>
      <c r="DX121" s="919"/>
      <c r="DY121" s="919"/>
      <c r="DZ121" s="920"/>
    </row>
    <row r="122" spans="1:130" s="197" customFormat="1" ht="26.25" customHeight="1">
      <c r="A122" s="973"/>
      <c r="B122" s="944"/>
      <c r="C122" s="914" t="s">
        <v>419</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113</v>
      </c>
      <c r="AB122" s="957"/>
      <c r="AC122" s="957"/>
      <c r="AD122" s="957"/>
      <c r="AE122" s="958"/>
      <c r="AF122" s="959" t="s">
        <v>113</v>
      </c>
      <c r="AG122" s="957"/>
      <c r="AH122" s="957"/>
      <c r="AI122" s="957"/>
      <c r="AJ122" s="958"/>
      <c r="AK122" s="959" t="s">
        <v>113</v>
      </c>
      <c r="AL122" s="957"/>
      <c r="AM122" s="957"/>
      <c r="AN122" s="957"/>
      <c r="AO122" s="958"/>
      <c r="AP122" s="960" t="s">
        <v>113</v>
      </c>
      <c r="AQ122" s="961"/>
      <c r="AR122" s="961"/>
      <c r="AS122" s="961"/>
      <c r="AT122" s="962"/>
      <c r="AU122" s="981"/>
      <c r="AV122" s="982"/>
      <c r="AW122" s="982"/>
      <c r="AX122" s="982"/>
      <c r="AY122" s="982"/>
      <c r="AZ122" s="228" t="s">
        <v>171</v>
      </c>
      <c r="BA122" s="228"/>
      <c r="BB122" s="228"/>
      <c r="BC122" s="228"/>
      <c r="BD122" s="228"/>
      <c r="BE122" s="228"/>
      <c r="BF122" s="228"/>
      <c r="BG122" s="228"/>
      <c r="BH122" s="228"/>
      <c r="BI122" s="228"/>
      <c r="BJ122" s="228"/>
      <c r="BK122" s="228"/>
      <c r="BL122" s="228"/>
      <c r="BM122" s="228"/>
      <c r="BN122" s="228"/>
      <c r="BO122" s="991" t="s">
        <v>438</v>
      </c>
      <c r="BP122" s="992"/>
      <c r="BQ122" s="1032">
        <v>3106789</v>
      </c>
      <c r="BR122" s="1033"/>
      <c r="BS122" s="1033"/>
      <c r="BT122" s="1033"/>
      <c r="BU122" s="1033"/>
      <c r="BV122" s="1033">
        <v>3259580</v>
      </c>
      <c r="BW122" s="1033"/>
      <c r="BX122" s="1033"/>
      <c r="BY122" s="1033"/>
      <c r="BZ122" s="1033"/>
      <c r="CA122" s="1033">
        <v>3398218</v>
      </c>
      <c r="CB122" s="1033"/>
      <c r="CC122" s="1033"/>
      <c r="CD122" s="1033"/>
      <c r="CE122" s="1033"/>
      <c r="CF122" s="985"/>
      <c r="CG122" s="986"/>
      <c r="CH122" s="986"/>
      <c r="CI122" s="986"/>
      <c r="CJ122" s="987"/>
      <c r="CK122" s="1014"/>
      <c r="CL122" s="1015"/>
      <c r="CM122" s="1015"/>
      <c r="CN122" s="1015"/>
      <c r="CO122" s="1016"/>
      <c r="CP122" s="1005"/>
      <c r="CQ122" s="1006"/>
      <c r="CR122" s="1006"/>
      <c r="CS122" s="1006"/>
      <c r="CT122" s="1006"/>
      <c r="CU122" s="1006"/>
      <c r="CV122" s="1006"/>
      <c r="CW122" s="1006"/>
      <c r="CX122" s="1006"/>
      <c r="CY122" s="1006"/>
      <c r="CZ122" s="1006"/>
      <c r="DA122" s="1006"/>
      <c r="DB122" s="1006"/>
      <c r="DC122" s="1006"/>
      <c r="DD122" s="1006"/>
      <c r="DE122" s="1006"/>
      <c r="DF122" s="1007"/>
      <c r="DG122" s="917"/>
      <c r="DH122" s="918"/>
      <c r="DI122" s="918"/>
      <c r="DJ122" s="918"/>
      <c r="DK122" s="918"/>
      <c r="DL122" s="918"/>
      <c r="DM122" s="918"/>
      <c r="DN122" s="918"/>
      <c r="DO122" s="918"/>
      <c r="DP122" s="918"/>
      <c r="DQ122" s="918"/>
      <c r="DR122" s="918"/>
      <c r="DS122" s="918"/>
      <c r="DT122" s="918"/>
      <c r="DU122" s="918"/>
      <c r="DV122" s="919"/>
      <c r="DW122" s="919"/>
      <c r="DX122" s="919"/>
      <c r="DY122" s="919"/>
      <c r="DZ122" s="920"/>
    </row>
    <row r="123" spans="1:130" s="197" customFormat="1" ht="26.25" customHeight="1" thickBot="1">
      <c r="A123" s="973"/>
      <c r="B123" s="944"/>
      <c r="C123" s="914" t="s">
        <v>425</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113</v>
      </c>
      <c r="AB123" s="957"/>
      <c r="AC123" s="957"/>
      <c r="AD123" s="957"/>
      <c r="AE123" s="958"/>
      <c r="AF123" s="959" t="s">
        <v>113</v>
      </c>
      <c r="AG123" s="957"/>
      <c r="AH123" s="957"/>
      <c r="AI123" s="957"/>
      <c r="AJ123" s="958"/>
      <c r="AK123" s="959" t="s">
        <v>113</v>
      </c>
      <c r="AL123" s="957"/>
      <c r="AM123" s="957"/>
      <c r="AN123" s="957"/>
      <c r="AO123" s="958"/>
      <c r="AP123" s="960" t="s">
        <v>113</v>
      </c>
      <c r="AQ123" s="961"/>
      <c r="AR123" s="961"/>
      <c r="AS123" s="961"/>
      <c r="AT123" s="962"/>
      <c r="AU123" s="1029" t="s">
        <v>439</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29.5</v>
      </c>
      <c r="BR123" s="1025"/>
      <c r="BS123" s="1025"/>
      <c r="BT123" s="1025"/>
      <c r="BU123" s="1025"/>
      <c r="BV123" s="1025">
        <v>3.1</v>
      </c>
      <c r="BW123" s="1025"/>
      <c r="BX123" s="1025"/>
      <c r="BY123" s="1025"/>
      <c r="BZ123" s="1025"/>
      <c r="CA123" s="1025" t="s">
        <v>113</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428</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113</v>
      </c>
      <c r="AB124" s="957"/>
      <c r="AC124" s="957"/>
      <c r="AD124" s="957"/>
      <c r="AE124" s="958"/>
      <c r="AF124" s="959" t="s">
        <v>113</v>
      </c>
      <c r="AG124" s="957"/>
      <c r="AH124" s="957"/>
      <c r="AI124" s="957"/>
      <c r="AJ124" s="958"/>
      <c r="AK124" s="959" t="s">
        <v>113</v>
      </c>
      <c r="AL124" s="957"/>
      <c r="AM124" s="957"/>
      <c r="AN124" s="957"/>
      <c r="AO124" s="958"/>
      <c r="AP124" s="960" t="s">
        <v>113</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440</v>
      </c>
      <c r="CQ124" s="1006"/>
      <c r="CR124" s="1006"/>
      <c r="CS124" s="1006"/>
      <c r="CT124" s="1006"/>
      <c r="CU124" s="1006"/>
      <c r="CV124" s="1006"/>
      <c r="CW124" s="1006"/>
      <c r="CX124" s="1006"/>
      <c r="CY124" s="1006"/>
      <c r="CZ124" s="1006"/>
      <c r="DA124" s="1006"/>
      <c r="DB124" s="1006"/>
      <c r="DC124" s="1006"/>
      <c r="DD124" s="1006"/>
      <c r="DE124" s="1006"/>
      <c r="DF124" s="1007"/>
      <c r="DG124" s="995" t="s">
        <v>113</v>
      </c>
      <c r="DH124" s="996"/>
      <c r="DI124" s="996"/>
      <c r="DJ124" s="996"/>
      <c r="DK124" s="997"/>
      <c r="DL124" s="998" t="s">
        <v>113</v>
      </c>
      <c r="DM124" s="996"/>
      <c r="DN124" s="996"/>
      <c r="DO124" s="996"/>
      <c r="DP124" s="997"/>
      <c r="DQ124" s="998" t="s">
        <v>113</v>
      </c>
      <c r="DR124" s="996"/>
      <c r="DS124" s="996"/>
      <c r="DT124" s="996"/>
      <c r="DU124" s="997"/>
      <c r="DV124" s="999" t="s">
        <v>113</v>
      </c>
      <c r="DW124" s="1000"/>
      <c r="DX124" s="1000"/>
      <c r="DY124" s="1000"/>
      <c r="DZ124" s="1001"/>
    </row>
    <row r="125" spans="1:130" s="197" customFormat="1" ht="26.25" customHeight="1" thickBot="1">
      <c r="A125" s="973"/>
      <c r="B125" s="944"/>
      <c r="C125" s="914" t="s">
        <v>430</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113</v>
      </c>
      <c r="AB125" s="957"/>
      <c r="AC125" s="957"/>
      <c r="AD125" s="957"/>
      <c r="AE125" s="958"/>
      <c r="AF125" s="959" t="s">
        <v>113</v>
      </c>
      <c r="AG125" s="957"/>
      <c r="AH125" s="957"/>
      <c r="AI125" s="957"/>
      <c r="AJ125" s="958"/>
      <c r="AK125" s="959" t="s">
        <v>113</v>
      </c>
      <c r="AL125" s="957"/>
      <c r="AM125" s="957"/>
      <c r="AN125" s="957"/>
      <c r="AO125" s="958"/>
      <c r="AP125" s="960" t="s">
        <v>113</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441</v>
      </c>
      <c r="CL125" s="1012"/>
      <c r="CM125" s="1012"/>
      <c r="CN125" s="1012"/>
      <c r="CO125" s="1013"/>
      <c r="CP125" s="938" t="s">
        <v>442</v>
      </c>
      <c r="CQ125" s="885"/>
      <c r="CR125" s="885"/>
      <c r="CS125" s="885"/>
      <c r="CT125" s="885"/>
      <c r="CU125" s="885"/>
      <c r="CV125" s="885"/>
      <c r="CW125" s="885"/>
      <c r="CX125" s="885"/>
      <c r="CY125" s="885"/>
      <c r="CZ125" s="885"/>
      <c r="DA125" s="885"/>
      <c r="DB125" s="885"/>
      <c r="DC125" s="885"/>
      <c r="DD125" s="885"/>
      <c r="DE125" s="885"/>
      <c r="DF125" s="886"/>
      <c r="DG125" s="924" t="s">
        <v>113</v>
      </c>
      <c r="DH125" s="925"/>
      <c r="DI125" s="925"/>
      <c r="DJ125" s="925"/>
      <c r="DK125" s="925"/>
      <c r="DL125" s="925" t="s">
        <v>113</v>
      </c>
      <c r="DM125" s="925"/>
      <c r="DN125" s="925"/>
      <c r="DO125" s="925"/>
      <c r="DP125" s="925"/>
      <c r="DQ125" s="925" t="s">
        <v>113</v>
      </c>
      <c r="DR125" s="925"/>
      <c r="DS125" s="925"/>
      <c r="DT125" s="925"/>
      <c r="DU125" s="925"/>
      <c r="DV125" s="926" t="s">
        <v>113</v>
      </c>
      <c r="DW125" s="926"/>
      <c r="DX125" s="926"/>
      <c r="DY125" s="926"/>
      <c r="DZ125" s="927"/>
    </row>
    <row r="126" spans="1:130" s="197" customFormat="1" ht="26.25" customHeight="1">
      <c r="A126" s="973"/>
      <c r="B126" s="944"/>
      <c r="C126" s="914" t="s">
        <v>433</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113</v>
      </c>
      <c r="AB126" s="957"/>
      <c r="AC126" s="957"/>
      <c r="AD126" s="957"/>
      <c r="AE126" s="958"/>
      <c r="AF126" s="959" t="s">
        <v>113</v>
      </c>
      <c r="AG126" s="957"/>
      <c r="AH126" s="957"/>
      <c r="AI126" s="957"/>
      <c r="AJ126" s="958"/>
      <c r="AK126" s="959" t="s">
        <v>113</v>
      </c>
      <c r="AL126" s="957"/>
      <c r="AM126" s="957"/>
      <c r="AN126" s="957"/>
      <c r="AO126" s="958"/>
      <c r="AP126" s="960" t="s">
        <v>113</v>
      </c>
      <c r="AQ126" s="961"/>
      <c r="AR126" s="961"/>
      <c r="AS126" s="961"/>
      <c r="AT126" s="962"/>
      <c r="AU126" s="233"/>
      <c r="AV126" s="233"/>
      <c r="AW126" s="233"/>
      <c r="AX126" s="1034" t="s">
        <v>443</v>
      </c>
      <c r="AY126" s="1035"/>
      <c r="AZ126" s="1035"/>
      <c r="BA126" s="1035"/>
      <c r="BB126" s="1035"/>
      <c r="BC126" s="1035"/>
      <c r="BD126" s="1035"/>
      <c r="BE126" s="1036"/>
      <c r="BF126" s="1050" t="s">
        <v>444</v>
      </c>
      <c r="BG126" s="1035"/>
      <c r="BH126" s="1035"/>
      <c r="BI126" s="1035"/>
      <c r="BJ126" s="1035"/>
      <c r="BK126" s="1035"/>
      <c r="BL126" s="1036"/>
      <c r="BM126" s="1050" t="s">
        <v>445</v>
      </c>
      <c r="BN126" s="1035"/>
      <c r="BO126" s="1035"/>
      <c r="BP126" s="1035"/>
      <c r="BQ126" s="1035"/>
      <c r="BR126" s="1035"/>
      <c r="BS126" s="1036"/>
      <c r="BT126" s="1050" t="s">
        <v>446</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447</v>
      </c>
      <c r="CQ126" s="948"/>
      <c r="CR126" s="948"/>
      <c r="CS126" s="948"/>
      <c r="CT126" s="948"/>
      <c r="CU126" s="948"/>
      <c r="CV126" s="948"/>
      <c r="CW126" s="948"/>
      <c r="CX126" s="948"/>
      <c r="CY126" s="948"/>
      <c r="CZ126" s="948"/>
      <c r="DA126" s="948"/>
      <c r="DB126" s="948"/>
      <c r="DC126" s="948"/>
      <c r="DD126" s="948"/>
      <c r="DE126" s="948"/>
      <c r="DF126" s="949"/>
      <c r="DG126" s="917" t="s">
        <v>113</v>
      </c>
      <c r="DH126" s="918"/>
      <c r="DI126" s="918"/>
      <c r="DJ126" s="918"/>
      <c r="DK126" s="918"/>
      <c r="DL126" s="918" t="s">
        <v>113</v>
      </c>
      <c r="DM126" s="918"/>
      <c r="DN126" s="918"/>
      <c r="DO126" s="918"/>
      <c r="DP126" s="918"/>
      <c r="DQ126" s="918" t="s">
        <v>113</v>
      </c>
      <c r="DR126" s="918"/>
      <c r="DS126" s="918"/>
      <c r="DT126" s="918"/>
      <c r="DU126" s="918"/>
      <c r="DV126" s="919" t="s">
        <v>113</v>
      </c>
      <c r="DW126" s="919"/>
      <c r="DX126" s="919"/>
      <c r="DY126" s="919"/>
      <c r="DZ126" s="920"/>
    </row>
    <row r="127" spans="1:130" s="197" customFormat="1" ht="26.25" customHeight="1" thickBot="1">
      <c r="A127" s="974"/>
      <c r="B127" s="946"/>
      <c r="C127" s="1002" t="s">
        <v>448</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585</v>
      </c>
      <c r="AB127" s="957"/>
      <c r="AC127" s="957"/>
      <c r="AD127" s="957"/>
      <c r="AE127" s="958"/>
      <c r="AF127" s="959">
        <v>1242</v>
      </c>
      <c r="AG127" s="957"/>
      <c r="AH127" s="957"/>
      <c r="AI127" s="957"/>
      <c r="AJ127" s="958"/>
      <c r="AK127" s="959">
        <v>573</v>
      </c>
      <c r="AL127" s="957"/>
      <c r="AM127" s="957"/>
      <c r="AN127" s="957"/>
      <c r="AO127" s="958"/>
      <c r="AP127" s="960">
        <v>0</v>
      </c>
      <c r="AQ127" s="961"/>
      <c r="AR127" s="961"/>
      <c r="AS127" s="961"/>
      <c r="AT127" s="962"/>
      <c r="AU127" s="233"/>
      <c r="AV127" s="233"/>
      <c r="AW127" s="233"/>
      <c r="AX127" s="884" t="s">
        <v>449</v>
      </c>
      <c r="AY127" s="885"/>
      <c r="AZ127" s="885"/>
      <c r="BA127" s="885"/>
      <c r="BB127" s="885"/>
      <c r="BC127" s="885"/>
      <c r="BD127" s="885"/>
      <c r="BE127" s="886"/>
      <c r="BF127" s="1039" t="s">
        <v>113</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450</v>
      </c>
      <c r="CQ127" s="1043"/>
      <c r="CR127" s="1043"/>
      <c r="CS127" s="1043"/>
      <c r="CT127" s="1043"/>
      <c r="CU127" s="1043"/>
      <c r="CV127" s="1043"/>
      <c r="CW127" s="1043"/>
      <c r="CX127" s="1043"/>
      <c r="CY127" s="1043"/>
      <c r="CZ127" s="1043"/>
      <c r="DA127" s="1043"/>
      <c r="DB127" s="1043"/>
      <c r="DC127" s="1043"/>
      <c r="DD127" s="1043"/>
      <c r="DE127" s="1043"/>
      <c r="DF127" s="1044"/>
      <c r="DG127" s="1045" t="s">
        <v>113</v>
      </c>
      <c r="DH127" s="1046"/>
      <c r="DI127" s="1046"/>
      <c r="DJ127" s="1046"/>
      <c r="DK127" s="1046"/>
      <c r="DL127" s="1046" t="s">
        <v>113</v>
      </c>
      <c r="DM127" s="1046"/>
      <c r="DN127" s="1046"/>
      <c r="DO127" s="1046"/>
      <c r="DP127" s="1046"/>
      <c r="DQ127" s="1046" t="s">
        <v>113</v>
      </c>
      <c r="DR127" s="1046"/>
      <c r="DS127" s="1046"/>
      <c r="DT127" s="1046"/>
      <c r="DU127" s="1046"/>
      <c r="DV127" s="1047" t="s">
        <v>113</v>
      </c>
      <c r="DW127" s="1047"/>
      <c r="DX127" s="1047"/>
      <c r="DY127" s="1047"/>
      <c r="DZ127" s="1048"/>
    </row>
    <row r="128" spans="1:130" s="197" customFormat="1" ht="26.25" customHeight="1">
      <c r="A128" s="1069" t="s">
        <v>451</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452</v>
      </c>
      <c r="X128" s="1071"/>
      <c r="Y128" s="1071"/>
      <c r="Z128" s="1072"/>
      <c r="AA128" s="1087" t="s">
        <v>113</v>
      </c>
      <c r="AB128" s="1088"/>
      <c r="AC128" s="1088"/>
      <c r="AD128" s="1088"/>
      <c r="AE128" s="1089"/>
      <c r="AF128" s="1090" t="s">
        <v>113</v>
      </c>
      <c r="AG128" s="1088"/>
      <c r="AH128" s="1088"/>
      <c r="AI128" s="1088"/>
      <c r="AJ128" s="1089"/>
      <c r="AK128" s="1090" t="s">
        <v>113</v>
      </c>
      <c r="AL128" s="1088"/>
      <c r="AM128" s="1088"/>
      <c r="AN128" s="1088"/>
      <c r="AO128" s="1089"/>
      <c r="AP128" s="1091"/>
      <c r="AQ128" s="1092"/>
      <c r="AR128" s="1092"/>
      <c r="AS128" s="1092"/>
      <c r="AT128" s="1093"/>
      <c r="AU128" s="235"/>
      <c r="AV128" s="235"/>
      <c r="AW128" s="235"/>
      <c r="AX128" s="1052" t="s">
        <v>453</v>
      </c>
      <c r="AY128" s="948"/>
      <c r="AZ128" s="948"/>
      <c r="BA128" s="948"/>
      <c r="BB128" s="948"/>
      <c r="BC128" s="948"/>
      <c r="BD128" s="948"/>
      <c r="BE128" s="949"/>
      <c r="BF128" s="1064" t="s">
        <v>113</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454</v>
      </c>
      <c r="X129" s="1059"/>
      <c r="Y129" s="1059"/>
      <c r="Z129" s="1060"/>
      <c r="AA129" s="956">
        <v>1683616</v>
      </c>
      <c r="AB129" s="957"/>
      <c r="AC129" s="957"/>
      <c r="AD129" s="957"/>
      <c r="AE129" s="958"/>
      <c r="AF129" s="959">
        <v>1668601</v>
      </c>
      <c r="AG129" s="957"/>
      <c r="AH129" s="957"/>
      <c r="AI129" s="957"/>
      <c r="AJ129" s="958"/>
      <c r="AK129" s="959">
        <v>1661326</v>
      </c>
      <c r="AL129" s="957"/>
      <c r="AM129" s="957"/>
      <c r="AN129" s="957"/>
      <c r="AO129" s="958"/>
      <c r="AP129" s="1061"/>
      <c r="AQ129" s="1062"/>
      <c r="AR129" s="1062"/>
      <c r="AS129" s="1062"/>
      <c r="AT129" s="1063"/>
      <c r="AU129" s="235"/>
      <c r="AV129" s="235"/>
      <c r="AW129" s="235"/>
      <c r="AX129" s="1052" t="s">
        <v>455</v>
      </c>
      <c r="AY129" s="948"/>
      <c r="AZ129" s="948"/>
      <c r="BA129" s="948"/>
      <c r="BB129" s="948"/>
      <c r="BC129" s="948"/>
      <c r="BD129" s="948"/>
      <c r="BE129" s="949"/>
      <c r="BF129" s="1053">
        <v>7.8</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456</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457</v>
      </c>
      <c r="X130" s="1059"/>
      <c r="Y130" s="1059"/>
      <c r="Z130" s="1060"/>
      <c r="AA130" s="956">
        <v>284452</v>
      </c>
      <c r="AB130" s="957"/>
      <c r="AC130" s="957"/>
      <c r="AD130" s="957"/>
      <c r="AE130" s="958"/>
      <c r="AF130" s="959">
        <v>256216</v>
      </c>
      <c r="AG130" s="957"/>
      <c r="AH130" s="957"/>
      <c r="AI130" s="957"/>
      <c r="AJ130" s="958"/>
      <c r="AK130" s="959">
        <v>248562</v>
      </c>
      <c r="AL130" s="957"/>
      <c r="AM130" s="957"/>
      <c r="AN130" s="957"/>
      <c r="AO130" s="958"/>
      <c r="AP130" s="1061"/>
      <c r="AQ130" s="1062"/>
      <c r="AR130" s="1062"/>
      <c r="AS130" s="1062"/>
      <c r="AT130" s="1063"/>
      <c r="AU130" s="235"/>
      <c r="AV130" s="235"/>
      <c r="AW130" s="235"/>
      <c r="AX130" s="1111" t="s">
        <v>458</v>
      </c>
      <c r="AY130" s="1043"/>
      <c r="AZ130" s="1043"/>
      <c r="BA130" s="1043"/>
      <c r="BB130" s="1043"/>
      <c r="BC130" s="1043"/>
      <c r="BD130" s="1043"/>
      <c r="BE130" s="1044"/>
      <c r="BF130" s="1073" t="s">
        <v>113</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459</v>
      </c>
      <c r="X131" s="1082"/>
      <c r="Y131" s="1082"/>
      <c r="Z131" s="1083"/>
      <c r="AA131" s="995">
        <v>1399164</v>
      </c>
      <c r="AB131" s="996"/>
      <c r="AC131" s="996"/>
      <c r="AD131" s="996"/>
      <c r="AE131" s="997"/>
      <c r="AF131" s="998">
        <v>1412385</v>
      </c>
      <c r="AG131" s="996"/>
      <c r="AH131" s="996"/>
      <c r="AI131" s="996"/>
      <c r="AJ131" s="997"/>
      <c r="AK131" s="998">
        <v>1412764</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460</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461</v>
      </c>
      <c r="W132" s="1099"/>
      <c r="X132" s="1099"/>
      <c r="Y132" s="1099"/>
      <c r="Z132" s="1100"/>
      <c r="AA132" s="1101">
        <v>10.273634830000001</v>
      </c>
      <c r="AB132" s="1102"/>
      <c r="AC132" s="1102"/>
      <c r="AD132" s="1102"/>
      <c r="AE132" s="1103"/>
      <c r="AF132" s="1104">
        <v>7.7631807190000002</v>
      </c>
      <c r="AG132" s="1102"/>
      <c r="AH132" s="1102"/>
      <c r="AI132" s="1102"/>
      <c r="AJ132" s="1103"/>
      <c r="AK132" s="1104">
        <v>5.5611552959999999</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462</v>
      </c>
      <c r="W133" s="1106"/>
      <c r="X133" s="1106"/>
      <c r="Y133" s="1106"/>
      <c r="Z133" s="1107"/>
      <c r="AA133" s="1108">
        <v>13</v>
      </c>
      <c r="AB133" s="1109"/>
      <c r="AC133" s="1109"/>
      <c r="AD133" s="1109"/>
      <c r="AE133" s="1110"/>
      <c r="AF133" s="1108">
        <v>10.199999999999999</v>
      </c>
      <c r="AG133" s="1109"/>
      <c r="AH133" s="1109"/>
      <c r="AI133" s="1109"/>
      <c r="AJ133" s="1110"/>
      <c r="AK133" s="1108">
        <v>7.8</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15" t="s">
        <v>465</v>
      </c>
      <c r="L7" s="254"/>
      <c r="M7" s="255" t="s">
        <v>466</v>
      </c>
      <c r="N7" s="256"/>
    </row>
    <row r="8" spans="1:16">
      <c r="A8" s="248"/>
      <c r="B8" s="244"/>
      <c r="C8" s="244"/>
      <c r="D8" s="244"/>
      <c r="E8" s="244"/>
      <c r="F8" s="244"/>
      <c r="G8" s="257"/>
      <c r="H8" s="258"/>
      <c r="I8" s="258"/>
      <c r="J8" s="259"/>
      <c r="K8" s="1116"/>
      <c r="L8" s="260" t="s">
        <v>467</v>
      </c>
      <c r="M8" s="261" t="s">
        <v>468</v>
      </c>
      <c r="N8" s="262" t="s">
        <v>469</v>
      </c>
    </row>
    <row r="9" spans="1:16">
      <c r="A9" s="248"/>
      <c r="B9" s="244"/>
      <c r="C9" s="244"/>
      <c r="D9" s="244"/>
      <c r="E9" s="244"/>
      <c r="F9" s="244"/>
      <c r="G9" s="1117" t="s">
        <v>470</v>
      </c>
      <c r="H9" s="1118"/>
      <c r="I9" s="1118"/>
      <c r="J9" s="1119"/>
      <c r="K9" s="263">
        <v>480159</v>
      </c>
      <c r="L9" s="264">
        <v>153799</v>
      </c>
      <c r="M9" s="265">
        <v>183831</v>
      </c>
      <c r="N9" s="266">
        <v>-16.3</v>
      </c>
    </row>
    <row r="10" spans="1:16">
      <c r="A10" s="248"/>
      <c r="B10" s="244"/>
      <c r="C10" s="244"/>
      <c r="D10" s="244"/>
      <c r="E10" s="244"/>
      <c r="F10" s="244"/>
      <c r="G10" s="1117" t="s">
        <v>471</v>
      </c>
      <c r="H10" s="1118"/>
      <c r="I10" s="1118"/>
      <c r="J10" s="1119"/>
      <c r="K10" s="267">
        <v>33746</v>
      </c>
      <c r="L10" s="268">
        <v>10809</v>
      </c>
      <c r="M10" s="269">
        <v>17818</v>
      </c>
      <c r="N10" s="270">
        <v>-39.299999999999997</v>
      </c>
    </row>
    <row r="11" spans="1:16" ht="13.5" customHeight="1">
      <c r="A11" s="248"/>
      <c r="B11" s="244"/>
      <c r="C11" s="244"/>
      <c r="D11" s="244"/>
      <c r="E11" s="244"/>
      <c r="F11" s="244"/>
      <c r="G11" s="1117" t="s">
        <v>472</v>
      </c>
      <c r="H11" s="1118"/>
      <c r="I11" s="1118"/>
      <c r="J11" s="1119"/>
      <c r="K11" s="267">
        <v>71888</v>
      </c>
      <c r="L11" s="268">
        <v>23026</v>
      </c>
      <c r="M11" s="269">
        <v>26667</v>
      </c>
      <c r="N11" s="270">
        <v>-13.7</v>
      </c>
    </row>
    <row r="12" spans="1:16" ht="13.5" customHeight="1">
      <c r="A12" s="248"/>
      <c r="B12" s="244"/>
      <c r="C12" s="244"/>
      <c r="D12" s="244"/>
      <c r="E12" s="244"/>
      <c r="F12" s="244"/>
      <c r="G12" s="1117" t="s">
        <v>473</v>
      </c>
      <c r="H12" s="1118"/>
      <c r="I12" s="1118"/>
      <c r="J12" s="1119"/>
      <c r="K12" s="267" t="s">
        <v>474</v>
      </c>
      <c r="L12" s="268" t="s">
        <v>474</v>
      </c>
      <c r="M12" s="269">
        <v>2490</v>
      </c>
      <c r="N12" s="270" t="s">
        <v>474</v>
      </c>
    </row>
    <row r="13" spans="1:16" ht="13.5" customHeight="1">
      <c r="A13" s="248"/>
      <c r="B13" s="244"/>
      <c r="C13" s="244"/>
      <c r="D13" s="244"/>
      <c r="E13" s="244"/>
      <c r="F13" s="244"/>
      <c r="G13" s="1117" t="s">
        <v>475</v>
      </c>
      <c r="H13" s="1118"/>
      <c r="I13" s="1118"/>
      <c r="J13" s="1119"/>
      <c r="K13" s="267" t="s">
        <v>474</v>
      </c>
      <c r="L13" s="268" t="s">
        <v>474</v>
      </c>
      <c r="M13" s="269" t="s">
        <v>474</v>
      </c>
      <c r="N13" s="270" t="s">
        <v>474</v>
      </c>
    </row>
    <row r="14" spans="1:16" ht="13.5" customHeight="1">
      <c r="A14" s="248"/>
      <c r="B14" s="244"/>
      <c r="C14" s="244"/>
      <c r="D14" s="244"/>
      <c r="E14" s="244"/>
      <c r="F14" s="244"/>
      <c r="G14" s="1117" t="s">
        <v>476</v>
      </c>
      <c r="H14" s="1118"/>
      <c r="I14" s="1118"/>
      <c r="J14" s="1119"/>
      <c r="K14" s="267">
        <v>39798</v>
      </c>
      <c r="L14" s="268">
        <v>12748</v>
      </c>
      <c r="M14" s="269">
        <v>9105</v>
      </c>
      <c r="N14" s="270">
        <v>40</v>
      </c>
    </row>
    <row r="15" spans="1:16" ht="13.5" customHeight="1">
      <c r="A15" s="248"/>
      <c r="B15" s="244"/>
      <c r="C15" s="244"/>
      <c r="D15" s="244"/>
      <c r="E15" s="244"/>
      <c r="F15" s="244"/>
      <c r="G15" s="1117" t="s">
        <v>477</v>
      </c>
      <c r="H15" s="1118"/>
      <c r="I15" s="1118"/>
      <c r="J15" s="1119"/>
      <c r="K15" s="267">
        <v>10509</v>
      </c>
      <c r="L15" s="268">
        <v>3366</v>
      </c>
      <c r="M15" s="269">
        <v>5055</v>
      </c>
      <c r="N15" s="270">
        <v>-33.4</v>
      </c>
    </row>
    <row r="16" spans="1:16">
      <c r="A16" s="248"/>
      <c r="B16" s="244"/>
      <c r="C16" s="244"/>
      <c r="D16" s="244"/>
      <c r="E16" s="244"/>
      <c r="F16" s="244"/>
      <c r="G16" s="1120" t="s">
        <v>478</v>
      </c>
      <c r="H16" s="1121"/>
      <c r="I16" s="1121"/>
      <c r="J16" s="1122"/>
      <c r="K16" s="268">
        <v>-73676</v>
      </c>
      <c r="L16" s="268">
        <v>-23599</v>
      </c>
      <c r="M16" s="269">
        <v>-22864</v>
      </c>
      <c r="N16" s="270">
        <v>3.2</v>
      </c>
    </row>
    <row r="17" spans="1:16">
      <c r="A17" s="248"/>
      <c r="B17" s="244"/>
      <c r="C17" s="244"/>
      <c r="D17" s="244"/>
      <c r="E17" s="244"/>
      <c r="F17" s="244"/>
      <c r="G17" s="1120" t="s">
        <v>171</v>
      </c>
      <c r="H17" s="1121"/>
      <c r="I17" s="1121"/>
      <c r="J17" s="1122"/>
      <c r="K17" s="268">
        <v>562424</v>
      </c>
      <c r="L17" s="268">
        <v>180149</v>
      </c>
      <c r="M17" s="269">
        <v>222101</v>
      </c>
      <c r="N17" s="270">
        <v>-18.899999999999999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12" t="s">
        <v>483</v>
      </c>
      <c r="H21" s="1113"/>
      <c r="I21" s="1113"/>
      <c r="J21" s="1114"/>
      <c r="K21" s="280">
        <v>17.62</v>
      </c>
      <c r="L21" s="281">
        <v>20.61</v>
      </c>
      <c r="M21" s="282">
        <v>-2.99</v>
      </c>
      <c r="N21" s="249"/>
      <c r="O21" s="283"/>
      <c r="P21" s="279"/>
    </row>
    <row r="22" spans="1:16" s="284" customFormat="1">
      <c r="A22" s="279"/>
      <c r="B22" s="249"/>
      <c r="C22" s="249"/>
      <c r="D22" s="249"/>
      <c r="E22" s="249"/>
      <c r="F22" s="249"/>
      <c r="G22" s="1112" t="s">
        <v>484</v>
      </c>
      <c r="H22" s="1113"/>
      <c r="I22" s="1113"/>
      <c r="J22" s="1114"/>
      <c r="K22" s="285">
        <v>98.6</v>
      </c>
      <c r="L22" s="286">
        <v>94.6</v>
      </c>
      <c r="M22" s="287">
        <v>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5" t="s">
        <v>465</v>
      </c>
      <c r="L30" s="254"/>
      <c r="M30" s="255" t="s">
        <v>466</v>
      </c>
      <c r="N30" s="256"/>
    </row>
    <row r="31" spans="1:16">
      <c r="A31" s="248"/>
      <c r="B31" s="244"/>
      <c r="C31" s="244"/>
      <c r="D31" s="244"/>
      <c r="E31" s="244"/>
      <c r="F31" s="244"/>
      <c r="G31" s="257"/>
      <c r="H31" s="258"/>
      <c r="I31" s="258"/>
      <c r="J31" s="259"/>
      <c r="K31" s="1116"/>
      <c r="L31" s="260" t="s">
        <v>467</v>
      </c>
      <c r="M31" s="261" t="s">
        <v>468</v>
      </c>
      <c r="N31" s="262" t="s">
        <v>469</v>
      </c>
    </row>
    <row r="32" spans="1:16" ht="27" customHeight="1">
      <c r="A32" s="248"/>
      <c r="B32" s="244"/>
      <c r="C32" s="244"/>
      <c r="D32" s="244"/>
      <c r="E32" s="244"/>
      <c r="F32" s="244"/>
      <c r="G32" s="1128" t="s">
        <v>488</v>
      </c>
      <c r="H32" s="1129"/>
      <c r="I32" s="1129"/>
      <c r="J32" s="1130"/>
      <c r="K32" s="294">
        <v>249500</v>
      </c>
      <c r="L32" s="294">
        <v>79917</v>
      </c>
      <c r="M32" s="295">
        <v>144540</v>
      </c>
      <c r="N32" s="296">
        <v>-44.7</v>
      </c>
    </row>
    <row r="33" spans="1:16" ht="13.5" customHeight="1">
      <c r="A33" s="248"/>
      <c r="B33" s="244"/>
      <c r="C33" s="244"/>
      <c r="D33" s="244"/>
      <c r="E33" s="244"/>
      <c r="F33" s="244"/>
      <c r="G33" s="1128" t="s">
        <v>489</v>
      </c>
      <c r="H33" s="1129"/>
      <c r="I33" s="1129"/>
      <c r="J33" s="1130"/>
      <c r="K33" s="294" t="s">
        <v>474</v>
      </c>
      <c r="L33" s="294" t="s">
        <v>474</v>
      </c>
      <c r="M33" s="295" t="s">
        <v>474</v>
      </c>
      <c r="N33" s="296" t="s">
        <v>474</v>
      </c>
    </row>
    <row r="34" spans="1:16" ht="27" customHeight="1">
      <c r="A34" s="248"/>
      <c r="B34" s="244"/>
      <c r="C34" s="244"/>
      <c r="D34" s="244"/>
      <c r="E34" s="244"/>
      <c r="F34" s="244"/>
      <c r="G34" s="1128" t="s">
        <v>490</v>
      </c>
      <c r="H34" s="1129"/>
      <c r="I34" s="1129"/>
      <c r="J34" s="1130"/>
      <c r="K34" s="294" t="s">
        <v>474</v>
      </c>
      <c r="L34" s="294" t="s">
        <v>474</v>
      </c>
      <c r="M34" s="295" t="s">
        <v>474</v>
      </c>
      <c r="N34" s="296" t="s">
        <v>474</v>
      </c>
    </row>
    <row r="35" spans="1:16" ht="27" customHeight="1">
      <c r="A35" s="248"/>
      <c r="B35" s="244"/>
      <c r="C35" s="244"/>
      <c r="D35" s="244"/>
      <c r="E35" s="244"/>
      <c r="F35" s="244"/>
      <c r="G35" s="1128" t="s">
        <v>491</v>
      </c>
      <c r="H35" s="1129"/>
      <c r="I35" s="1129"/>
      <c r="J35" s="1130"/>
      <c r="K35" s="294">
        <v>50767</v>
      </c>
      <c r="L35" s="294">
        <v>16261</v>
      </c>
      <c r="M35" s="295">
        <v>29964</v>
      </c>
      <c r="N35" s="296">
        <v>-45.7</v>
      </c>
    </row>
    <row r="36" spans="1:16" ht="27" customHeight="1">
      <c r="A36" s="248"/>
      <c r="B36" s="244"/>
      <c r="C36" s="244"/>
      <c r="D36" s="244"/>
      <c r="E36" s="244"/>
      <c r="F36" s="244"/>
      <c r="G36" s="1128" t="s">
        <v>492</v>
      </c>
      <c r="H36" s="1129"/>
      <c r="I36" s="1129"/>
      <c r="J36" s="1130"/>
      <c r="K36" s="294">
        <v>26288</v>
      </c>
      <c r="L36" s="294">
        <v>8420</v>
      </c>
      <c r="M36" s="295">
        <v>6972</v>
      </c>
      <c r="N36" s="296">
        <v>20.8</v>
      </c>
    </row>
    <row r="37" spans="1:16" ht="13.5" customHeight="1">
      <c r="A37" s="248"/>
      <c r="B37" s="244"/>
      <c r="C37" s="244"/>
      <c r="D37" s="244"/>
      <c r="E37" s="244"/>
      <c r="F37" s="244"/>
      <c r="G37" s="1128" t="s">
        <v>493</v>
      </c>
      <c r="H37" s="1129"/>
      <c r="I37" s="1129"/>
      <c r="J37" s="1130"/>
      <c r="K37" s="294">
        <v>573</v>
      </c>
      <c r="L37" s="294">
        <v>184</v>
      </c>
      <c r="M37" s="295">
        <v>2692</v>
      </c>
      <c r="N37" s="296">
        <v>-93.2</v>
      </c>
    </row>
    <row r="38" spans="1:16" ht="27" customHeight="1">
      <c r="A38" s="248"/>
      <c r="B38" s="244"/>
      <c r="C38" s="244"/>
      <c r="D38" s="244"/>
      <c r="E38" s="244"/>
      <c r="F38" s="244"/>
      <c r="G38" s="1131" t="s">
        <v>494</v>
      </c>
      <c r="H38" s="1132"/>
      <c r="I38" s="1132"/>
      <c r="J38" s="1133"/>
      <c r="K38" s="297" t="s">
        <v>474</v>
      </c>
      <c r="L38" s="297" t="s">
        <v>474</v>
      </c>
      <c r="M38" s="298">
        <v>44</v>
      </c>
      <c r="N38" s="299" t="s">
        <v>474</v>
      </c>
      <c r="O38" s="293"/>
    </row>
    <row r="39" spans="1:16">
      <c r="A39" s="248"/>
      <c r="B39" s="244"/>
      <c r="C39" s="244"/>
      <c r="D39" s="244"/>
      <c r="E39" s="244"/>
      <c r="F39" s="244"/>
      <c r="G39" s="1131" t="s">
        <v>495</v>
      </c>
      <c r="H39" s="1132"/>
      <c r="I39" s="1132"/>
      <c r="J39" s="1133"/>
      <c r="K39" s="300" t="s">
        <v>474</v>
      </c>
      <c r="L39" s="300" t="s">
        <v>474</v>
      </c>
      <c r="M39" s="301">
        <v>-7752</v>
      </c>
      <c r="N39" s="302" t="s">
        <v>474</v>
      </c>
      <c r="O39" s="293"/>
    </row>
    <row r="40" spans="1:16" ht="27" customHeight="1">
      <c r="A40" s="248"/>
      <c r="B40" s="244"/>
      <c r="C40" s="244"/>
      <c r="D40" s="244"/>
      <c r="E40" s="244"/>
      <c r="F40" s="244"/>
      <c r="G40" s="1128" t="s">
        <v>496</v>
      </c>
      <c r="H40" s="1129"/>
      <c r="I40" s="1129"/>
      <c r="J40" s="1130"/>
      <c r="K40" s="300">
        <v>-248562</v>
      </c>
      <c r="L40" s="300">
        <v>-79616</v>
      </c>
      <c r="M40" s="301">
        <v>-125847</v>
      </c>
      <c r="N40" s="302">
        <v>-36.700000000000003</v>
      </c>
      <c r="O40" s="293"/>
    </row>
    <row r="41" spans="1:16">
      <c r="A41" s="248"/>
      <c r="B41" s="244"/>
      <c r="C41" s="244"/>
      <c r="D41" s="244"/>
      <c r="E41" s="244"/>
      <c r="F41" s="244"/>
      <c r="G41" s="1134" t="s">
        <v>281</v>
      </c>
      <c r="H41" s="1135"/>
      <c r="I41" s="1135"/>
      <c r="J41" s="1136"/>
      <c r="K41" s="294">
        <v>78566</v>
      </c>
      <c r="L41" s="300">
        <v>25165</v>
      </c>
      <c r="M41" s="301">
        <v>50612</v>
      </c>
      <c r="N41" s="302">
        <v>-50.3</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23" t="s">
        <v>465</v>
      </c>
      <c r="J49" s="1125" t="s">
        <v>500</v>
      </c>
      <c r="K49" s="1126"/>
      <c r="L49" s="1126"/>
      <c r="M49" s="1126"/>
      <c r="N49" s="1127"/>
    </row>
    <row r="50" spans="1:14">
      <c r="A50" s="248"/>
      <c r="B50" s="244"/>
      <c r="C50" s="244"/>
      <c r="D50" s="244"/>
      <c r="E50" s="244"/>
      <c r="F50" s="244"/>
      <c r="G50" s="312"/>
      <c r="H50" s="313"/>
      <c r="I50" s="1124"/>
      <c r="J50" s="314" t="s">
        <v>501</v>
      </c>
      <c r="K50" s="315" t="s">
        <v>502</v>
      </c>
      <c r="L50" s="316" t="s">
        <v>503</v>
      </c>
      <c r="M50" s="317" t="s">
        <v>504</v>
      </c>
      <c r="N50" s="318" t="s">
        <v>505</v>
      </c>
    </row>
    <row r="51" spans="1:14">
      <c r="A51" s="248"/>
      <c r="B51" s="244"/>
      <c r="C51" s="244"/>
      <c r="D51" s="244"/>
      <c r="E51" s="244"/>
      <c r="F51" s="244"/>
      <c r="G51" s="310" t="s">
        <v>506</v>
      </c>
      <c r="H51" s="311"/>
      <c r="I51" s="319">
        <v>269517</v>
      </c>
      <c r="J51" s="320">
        <v>81672</v>
      </c>
      <c r="K51" s="321">
        <v>327.39999999999998</v>
      </c>
      <c r="L51" s="322">
        <v>262834</v>
      </c>
      <c r="M51" s="323">
        <v>48.9</v>
      </c>
      <c r="N51" s="324">
        <v>278.5</v>
      </c>
    </row>
    <row r="52" spans="1:14">
      <c r="A52" s="248"/>
      <c r="B52" s="244"/>
      <c r="C52" s="244"/>
      <c r="D52" s="244"/>
      <c r="E52" s="244"/>
      <c r="F52" s="244"/>
      <c r="G52" s="325"/>
      <c r="H52" s="326" t="s">
        <v>507</v>
      </c>
      <c r="I52" s="327">
        <v>256555</v>
      </c>
      <c r="J52" s="328">
        <v>77744</v>
      </c>
      <c r="K52" s="329">
        <v>445.9</v>
      </c>
      <c r="L52" s="330">
        <v>147509</v>
      </c>
      <c r="M52" s="331">
        <v>95.6</v>
      </c>
      <c r="N52" s="332">
        <v>350.3</v>
      </c>
    </row>
    <row r="53" spans="1:14">
      <c r="A53" s="248"/>
      <c r="B53" s="244"/>
      <c r="C53" s="244"/>
      <c r="D53" s="244"/>
      <c r="E53" s="244"/>
      <c r="F53" s="244"/>
      <c r="G53" s="310" t="s">
        <v>508</v>
      </c>
      <c r="H53" s="311"/>
      <c r="I53" s="319">
        <v>417690</v>
      </c>
      <c r="J53" s="320">
        <v>128877</v>
      </c>
      <c r="K53" s="321">
        <v>57.8</v>
      </c>
      <c r="L53" s="322">
        <v>334234</v>
      </c>
      <c r="M53" s="323">
        <v>27.2</v>
      </c>
      <c r="N53" s="324">
        <v>30.6</v>
      </c>
    </row>
    <row r="54" spans="1:14">
      <c r="A54" s="248"/>
      <c r="B54" s="244"/>
      <c r="C54" s="244"/>
      <c r="D54" s="244"/>
      <c r="E54" s="244"/>
      <c r="F54" s="244"/>
      <c r="G54" s="325"/>
      <c r="H54" s="326" t="s">
        <v>507</v>
      </c>
      <c r="I54" s="327">
        <v>322108</v>
      </c>
      <c r="J54" s="328">
        <v>99385</v>
      </c>
      <c r="K54" s="329">
        <v>27.8</v>
      </c>
      <c r="L54" s="330">
        <v>135366</v>
      </c>
      <c r="M54" s="331">
        <v>-8.1999999999999993</v>
      </c>
      <c r="N54" s="332">
        <v>36</v>
      </c>
    </row>
    <row r="55" spans="1:14">
      <c r="A55" s="248"/>
      <c r="B55" s="244"/>
      <c r="C55" s="244"/>
      <c r="D55" s="244"/>
      <c r="E55" s="244"/>
      <c r="F55" s="244"/>
      <c r="G55" s="310" t="s">
        <v>509</v>
      </c>
      <c r="H55" s="311"/>
      <c r="I55" s="319">
        <v>553310</v>
      </c>
      <c r="J55" s="320">
        <v>173506</v>
      </c>
      <c r="K55" s="321">
        <v>34.6</v>
      </c>
      <c r="L55" s="322">
        <v>216155</v>
      </c>
      <c r="M55" s="323">
        <v>-35.299999999999997</v>
      </c>
      <c r="N55" s="324">
        <v>69.900000000000006</v>
      </c>
    </row>
    <row r="56" spans="1:14">
      <c r="A56" s="248"/>
      <c r="B56" s="244"/>
      <c r="C56" s="244"/>
      <c r="D56" s="244"/>
      <c r="E56" s="244"/>
      <c r="F56" s="244"/>
      <c r="G56" s="325"/>
      <c r="H56" s="326" t="s">
        <v>507</v>
      </c>
      <c r="I56" s="327">
        <v>166061</v>
      </c>
      <c r="J56" s="328">
        <v>52073</v>
      </c>
      <c r="K56" s="329">
        <v>-47.6</v>
      </c>
      <c r="L56" s="330">
        <v>108827</v>
      </c>
      <c r="M56" s="331">
        <v>-19.600000000000001</v>
      </c>
      <c r="N56" s="332">
        <v>-28</v>
      </c>
    </row>
    <row r="57" spans="1:14">
      <c r="A57" s="248"/>
      <c r="B57" s="244"/>
      <c r="C57" s="244"/>
      <c r="D57" s="244"/>
      <c r="E57" s="244"/>
      <c r="F57" s="244"/>
      <c r="G57" s="310" t="s">
        <v>510</v>
      </c>
      <c r="H57" s="311"/>
      <c r="I57" s="319">
        <v>376004</v>
      </c>
      <c r="J57" s="320">
        <v>118838</v>
      </c>
      <c r="K57" s="321">
        <v>-31.5</v>
      </c>
      <c r="L57" s="322">
        <v>228305</v>
      </c>
      <c r="M57" s="323">
        <v>5.6</v>
      </c>
      <c r="N57" s="324">
        <v>-37.1</v>
      </c>
    </row>
    <row r="58" spans="1:14">
      <c r="A58" s="248"/>
      <c r="B58" s="244"/>
      <c r="C58" s="244"/>
      <c r="D58" s="244"/>
      <c r="E58" s="244"/>
      <c r="F58" s="244"/>
      <c r="G58" s="325"/>
      <c r="H58" s="326" t="s">
        <v>507</v>
      </c>
      <c r="I58" s="327">
        <v>117350</v>
      </c>
      <c r="J58" s="328">
        <v>37089</v>
      </c>
      <c r="K58" s="329">
        <v>-28.8</v>
      </c>
      <c r="L58" s="330">
        <v>86611</v>
      </c>
      <c r="M58" s="331">
        <v>-20.399999999999999</v>
      </c>
      <c r="N58" s="332">
        <v>-8.4</v>
      </c>
    </row>
    <row r="59" spans="1:14">
      <c r="A59" s="248"/>
      <c r="B59" s="244"/>
      <c r="C59" s="244"/>
      <c r="D59" s="244"/>
      <c r="E59" s="244"/>
      <c r="F59" s="244"/>
      <c r="G59" s="310" t="s">
        <v>511</v>
      </c>
      <c r="H59" s="311"/>
      <c r="I59" s="319">
        <v>399586</v>
      </c>
      <c r="J59" s="320">
        <v>127990</v>
      </c>
      <c r="K59" s="321">
        <v>7.7</v>
      </c>
      <c r="L59" s="322">
        <v>316331</v>
      </c>
      <c r="M59" s="323">
        <v>38.6</v>
      </c>
      <c r="N59" s="324">
        <v>-30.9</v>
      </c>
    </row>
    <row r="60" spans="1:14">
      <c r="A60" s="248"/>
      <c r="B60" s="244"/>
      <c r="C60" s="244"/>
      <c r="D60" s="244"/>
      <c r="E60" s="244"/>
      <c r="F60" s="244"/>
      <c r="G60" s="325"/>
      <c r="H60" s="326" t="s">
        <v>507</v>
      </c>
      <c r="I60" s="333">
        <v>87119</v>
      </c>
      <c r="J60" s="328">
        <v>27905</v>
      </c>
      <c r="K60" s="329">
        <v>-24.8</v>
      </c>
      <c r="L60" s="330">
        <v>106387</v>
      </c>
      <c r="M60" s="331">
        <v>22.8</v>
      </c>
      <c r="N60" s="332">
        <v>-47.6</v>
      </c>
    </row>
    <row r="61" spans="1:14">
      <c r="A61" s="248"/>
      <c r="B61" s="244"/>
      <c r="C61" s="244"/>
      <c r="D61" s="244"/>
      <c r="E61" s="244"/>
      <c r="F61" s="244"/>
      <c r="G61" s="310" t="s">
        <v>512</v>
      </c>
      <c r="H61" s="334"/>
      <c r="I61" s="335">
        <v>403221</v>
      </c>
      <c r="J61" s="336">
        <v>126177</v>
      </c>
      <c r="K61" s="337">
        <v>79.2</v>
      </c>
      <c r="L61" s="338">
        <v>271572</v>
      </c>
      <c r="M61" s="339">
        <v>17</v>
      </c>
      <c r="N61" s="324">
        <v>62.2</v>
      </c>
    </row>
    <row r="62" spans="1:14">
      <c r="A62" s="248"/>
      <c r="B62" s="244"/>
      <c r="C62" s="244"/>
      <c r="D62" s="244"/>
      <c r="E62" s="244"/>
      <c r="F62" s="244"/>
      <c r="G62" s="325"/>
      <c r="H62" s="326" t="s">
        <v>507</v>
      </c>
      <c r="I62" s="327">
        <v>189839</v>
      </c>
      <c r="J62" s="328">
        <v>58839</v>
      </c>
      <c r="K62" s="329">
        <v>74.5</v>
      </c>
      <c r="L62" s="330">
        <v>116940</v>
      </c>
      <c r="M62" s="331">
        <v>14</v>
      </c>
      <c r="N62" s="332">
        <v>60.5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7" t="s">
        <v>3</v>
      </c>
      <c r="D47" s="1137"/>
      <c r="E47" s="1138"/>
      <c r="F47" s="11">
        <v>24.06</v>
      </c>
      <c r="G47" s="12">
        <v>27.3</v>
      </c>
      <c r="H47" s="12">
        <v>25.83</v>
      </c>
      <c r="I47" s="12">
        <v>29.38</v>
      </c>
      <c r="J47" s="13">
        <v>33.479999999999997</v>
      </c>
    </row>
    <row r="48" spans="2:10" ht="57.75" customHeight="1">
      <c r="B48" s="14"/>
      <c r="C48" s="1139" t="s">
        <v>4</v>
      </c>
      <c r="D48" s="1139"/>
      <c r="E48" s="1140"/>
      <c r="F48" s="15">
        <v>3.81</v>
      </c>
      <c r="G48" s="16">
        <v>3.79</v>
      </c>
      <c r="H48" s="16">
        <v>3.34</v>
      </c>
      <c r="I48" s="16">
        <v>3.25</v>
      </c>
      <c r="J48" s="17">
        <v>1.45</v>
      </c>
    </row>
    <row r="49" spans="2:10" ht="57.75" customHeight="1" thickBot="1">
      <c r="B49" s="18"/>
      <c r="C49" s="1141" t="s">
        <v>5</v>
      </c>
      <c r="D49" s="1141"/>
      <c r="E49" s="1142"/>
      <c r="F49" s="19" t="s">
        <v>519</v>
      </c>
      <c r="G49" s="20">
        <v>3.1</v>
      </c>
      <c r="H49" s="20" t="s">
        <v>520</v>
      </c>
      <c r="I49" s="20">
        <v>0.81</v>
      </c>
      <c r="J49" s="21">
        <v>0.16</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49" t="s">
        <v>521</v>
      </c>
      <c r="D34" s="1149"/>
      <c r="E34" s="1150"/>
      <c r="F34" s="32">
        <v>3.81</v>
      </c>
      <c r="G34" s="33">
        <v>3.78</v>
      </c>
      <c r="H34" s="33">
        <v>3.31</v>
      </c>
      <c r="I34" s="33">
        <v>3.23</v>
      </c>
      <c r="J34" s="34">
        <v>1.44</v>
      </c>
      <c r="K34" s="22"/>
      <c r="L34" s="22"/>
      <c r="M34" s="22"/>
      <c r="N34" s="22"/>
      <c r="O34" s="22"/>
      <c r="P34" s="22"/>
    </row>
    <row r="35" spans="1:16" ht="39" customHeight="1">
      <c r="A35" s="22"/>
      <c r="B35" s="35"/>
      <c r="C35" s="1143" t="s">
        <v>522</v>
      </c>
      <c r="D35" s="1144"/>
      <c r="E35" s="1145"/>
      <c r="F35" s="36">
        <v>0.72</v>
      </c>
      <c r="G35" s="37">
        <v>1.67</v>
      </c>
      <c r="H35" s="37">
        <v>1.33</v>
      </c>
      <c r="I35" s="37">
        <v>1.1100000000000001</v>
      </c>
      <c r="J35" s="38">
        <v>0.83</v>
      </c>
      <c r="K35" s="22"/>
      <c r="L35" s="22"/>
      <c r="M35" s="22"/>
      <c r="N35" s="22"/>
      <c r="O35" s="22"/>
      <c r="P35" s="22"/>
    </row>
    <row r="36" spans="1:16" ht="39" customHeight="1">
      <c r="A36" s="22"/>
      <c r="B36" s="35"/>
      <c r="C36" s="1143" t="s">
        <v>523</v>
      </c>
      <c r="D36" s="1144"/>
      <c r="E36" s="1145"/>
      <c r="F36" s="36">
        <v>0.28999999999999998</v>
      </c>
      <c r="G36" s="37">
        <v>0.53</v>
      </c>
      <c r="H36" s="37">
        <v>0.92</v>
      </c>
      <c r="I36" s="37">
        <v>0.44</v>
      </c>
      <c r="J36" s="38">
        <v>0.72</v>
      </c>
      <c r="K36" s="22"/>
      <c r="L36" s="22"/>
      <c r="M36" s="22"/>
      <c r="N36" s="22"/>
      <c r="O36" s="22"/>
      <c r="P36" s="22"/>
    </row>
    <row r="37" spans="1:16" ht="39" customHeight="1">
      <c r="A37" s="22"/>
      <c r="B37" s="35"/>
      <c r="C37" s="1143" t="s">
        <v>524</v>
      </c>
      <c r="D37" s="1144"/>
      <c r="E37" s="1145"/>
      <c r="F37" s="36">
        <v>0.3</v>
      </c>
      <c r="G37" s="37">
        <v>0.25</v>
      </c>
      <c r="H37" s="37">
        <v>0.27</v>
      </c>
      <c r="I37" s="37">
        <v>0.39</v>
      </c>
      <c r="J37" s="38">
        <v>7.0000000000000007E-2</v>
      </c>
      <c r="K37" s="22"/>
      <c r="L37" s="22"/>
      <c r="M37" s="22"/>
      <c r="N37" s="22"/>
      <c r="O37" s="22"/>
      <c r="P37" s="22"/>
    </row>
    <row r="38" spans="1:16" ht="39" customHeight="1">
      <c r="A38" s="22"/>
      <c r="B38" s="35"/>
      <c r="C38" s="1143" t="s">
        <v>525</v>
      </c>
      <c r="D38" s="1144"/>
      <c r="E38" s="1145"/>
      <c r="F38" s="36">
        <v>0.01</v>
      </c>
      <c r="G38" s="37">
        <v>0.02</v>
      </c>
      <c r="H38" s="37">
        <v>0.04</v>
      </c>
      <c r="I38" s="37">
        <v>0.03</v>
      </c>
      <c r="J38" s="38">
        <v>0.01</v>
      </c>
      <c r="K38" s="22"/>
      <c r="L38" s="22"/>
      <c r="M38" s="22"/>
      <c r="N38" s="22"/>
      <c r="O38" s="22"/>
      <c r="P38" s="22"/>
    </row>
    <row r="39" spans="1:16" ht="39" customHeight="1">
      <c r="A39" s="22"/>
      <c r="B39" s="35"/>
      <c r="C39" s="1143" t="s">
        <v>526</v>
      </c>
      <c r="D39" s="1144"/>
      <c r="E39" s="1145"/>
      <c r="F39" s="36">
        <v>0.01</v>
      </c>
      <c r="G39" s="37">
        <v>0.02</v>
      </c>
      <c r="H39" s="37">
        <v>0.03</v>
      </c>
      <c r="I39" s="37">
        <v>0.03</v>
      </c>
      <c r="J39" s="38">
        <v>0.01</v>
      </c>
      <c r="K39" s="22"/>
      <c r="L39" s="22"/>
      <c r="M39" s="22"/>
      <c r="N39" s="22"/>
      <c r="O39" s="22"/>
      <c r="P39" s="22"/>
    </row>
    <row r="40" spans="1:16" ht="39" customHeight="1">
      <c r="A40" s="22"/>
      <c r="B40" s="35"/>
      <c r="C40" s="1143" t="s">
        <v>527</v>
      </c>
      <c r="D40" s="1144"/>
      <c r="E40" s="1145"/>
      <c r="F40" s="36">
        <v>0</v>
      </c>
      <c r="G40" s="37">
        <v>0.01</v>
      </c>
      <c r="H40" s="37">
        <v>0.02</v>
      </c>
      <c r="I40" s="37">
        <v>0.02</v>
      </c>
      <c r="J40" s="38">
        <v>0.01</v>
      </c>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528</v>
      </c>
      <c r="D42" s="1144"/>
      <c r="E42" s="1145"/>
      <c r="F42" s="36" t="s">
        <v>474</v>
      </c>
      <c r="G42" s="37" t="s">
        <v>474</v>
      </c>
      <c r="H42" s="37" t="s">
        <v>474</v>
      </c>
      <c r="I42" s="37" t="s">
        <v>474</v>
      </c>
      <c r="J42" s="38" t="s">
        <v>474</v>
      </c>
      <c r="K42" s="22"/>
      <c r="L42" s="22"/>
      <c r="M42" s="22"/>
      <c r="N42" s="22"/>
      <c r="O42" s="22"/>
      <c r="P42" s="22"/>
    </row>
    <row r="43" spans="1:16" ht="39" customHeight="1" thickBot="1">
      <c r="A43" s="22"/>
      <c r="B43" s="40"/>
      <c r="C43" s="1146" t="s">
        <v>529</v>
      </c>
      <c r="D43" s="1147"/>
      <c r="E43" s="1148"/>
      <c r="F43" s="41">
        <v>0</v>
      </c>
      <c r="G43" s="42">
        <v>0</v>
      </c>
      <c r="H43" s="42">
        <v>0</v>
      </c>
      <c r="I43" s="42">
        <v>0</v>
      </c>
      <c r="J43" s="43" t="s">
        <v>474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59" t="s">
        <v>11</v>
      </c>
      <c r="C45" s="1160"/>
      <c r="D45" s="58"/>
      <c r="E45" s="1165" t="s">
        <v>12</v>
      </c>
      <c r="F45" s="1165"/>
      <c r="G45" s="1165"/>
      <c r="H45" s="1165"/>
      <c r="I45" s="1165"/>
      <c r="J45" s="1166"/>
      <c r="K45" s="59">
        <v>435</v>
      </c>
      <c r="L45" s="60">
        <v>401</v>
      </c>
      <c r="M45" s="60">
        <v>331</v>
      </c>
      <c r="N45" s="60">
        <v>281</v>
      </c>
      <c r="O45" s="61">
        <v>250</v>
      </c>
      <c r="P45" s="48"/>
      <c r="Q45" s="48"/>
      <c r="R45" s="48"/>
      <c r="S45" s="48"/>
      <c r="T45" s="48"/>
      <c r="U45" s="48"/>
    </row>
    <row r="46" spans="1:21" ht="30.75" customHeight="1">
      <c r="A46" s="48"/>
      <c r="B46" s="1161"/>
      <c r="C46" s="1162"/>
      <c r="D46" s="62"/>
      <c r="E46" s="1153" t="s">
        <v>13</v>
      </c>
      <c r="F46" s="1153"/>
      <c r="G46" s="1153"/>
      <c r="H46" s="1153"/>
      <c r="I46" s="1153"/>
      <c r="J46" s="1154"/>
      <c r="K46" s="63" t="s">
        <v>474</v>
      </c>
      <c r="L46" s="64" t="s">
        <v>474</v>
      </c>
      <c r="M46" s="64" t="s">
        <v>474</v>
      </c>
      <c r="N46" s="64" t="s">
        <v>474</v>
      </c>
      <c r="O46" s="65" t="s">
        <v>474</v>
      </c>
      <c r="P46" s="48"/>
      <c r="Q46" s="48"/>
      <c r="R46" s="48"/>
      <c r="S46" s="48"/>
      <c r="T46" s="48"/>
      <c r="U46" s="48"/>
    </row>
    <row r="47" spans="1:21" ht="30.75" customHeight="1">
      <c r="A47" s="48"/>
      <c r="B47" s="1161"/>
      <c r="C47" s="1162"/>
      <c r="D47" s="62"/>
      <c r="E47" s="1153" t="s">
        <v>14</v>
      </c>
      <c r="F47" s="1153"/>
      <c r="G47" s="1153"/>
      <c r="H47" s="1153"/>
      <c r="I47" s="1153"/>
      <c r="J47" s="1154"/>
      <c r="K47" s="63" t="s">
        <v>474</v>
      </c>
      <c r="L47" s="64" t="s">
        <v>474</v>
      </c>
      <c r="M47" s="64" t="s">
        <v>474</v>
      </c>
      <c r="N47" s="64" t="s">
        <v>474</v>
      </c>
      <c r="O47" s="65" t="s">
        <v>474</v>
      </c>
      <c r="P47" s="48"/>
      <c r="Q47" s="48"/>
      <c r="R47" s="48"/>
      <c r="S47" s="48"/>
      <c r="T47" s="48"/>
      <c r="U47" s="48"/>
    </row>
    <row r="48" spans="1:21" ht="30.75" customHeight="1">
      <c r="A48" s="48"/>
      <c r="B48" s="1161"/>
      <c r="C48" s="1162"/>
      <c r="D48" s="62"/>
      <c r="E48" s="1153" t="s">
        <v>15</v>
      </c>
      <c r="F48" s="1153"/>
      <c r="G48" s="1153"/>
      <c r="H48" s="1153"/>
      <c r="I48" s="1153"/>
      <c r="J48" s="1154"/>
      <c r="K48" s="63">
        <v>93</v>
      </c>
      <c r="L48" s="64">
        <v>84</v>
      </c>
      <c r="M48" s="64">
        <v>64</v>
      </c>
      <c r="N48" s="64">
        <v>53</v>
      </c>
      <c r="O48" s="65">
        <v>51</v>
      </c>
      <c r="P48" s="48"/>
      <c r="Q48" s="48"/>
      <c r="R48" s="48"/>
      <c r="S48" s="48"/>
      <c r="T48" s="48"/>
      <c r="U48" s="48"/>
    </row>
    <row r="49" spans="1:21" ht="30.75" customHeight="1">
      <c r="A49" s="48"/>
      <c r="B49" s="1161"/>
      <c r="C49" s="1162"/>
      <c r="D49" s="62"/>
      <c r="E49" s="1153" t="s">
        <v>16</v>
      </c>
      <c r="F49" s="1153"/>
      <c r="G49" s="1153"/>
      <c r="H49" s="1153"/>
      <c r="I49" s="1153"/>
      <c r="J49" s="1154"/>
      <c r="K49" s="63">
        <v>34</v>
      </c>
      <c r="L49" s="64">
        <v>34</v>
      </c>
      <c r="M49" s="64">
        <v>32</v>
      </c>
      <c r="N49" s="64">
        <v>31</v>
      </c>
      <c r="O49" s="65">
        <v>26</v>
      </c>
      <c r="P49" s="48"/>
      <c r="Q49" s="48"/>
      <c r="R49" s="48"/>
      <c r="S49" s="48"/>
      <c r="T49" s="48"/>
      <c r="U49" s="48"/>
    </row>
    <row r="50" spans="1:21" ht="30.75" customHeight="1">
      <c r="A50" s="48"/>
      <c r="B50" s="1161"/>
      <c r="C50" s="1162"/>
      <c r="D50" s="62"/>
      <c r="E50" s="1153" t="s">
        <v>17</v>
      </c>
      <c r="F50" s="1153"/>
      <c r="G50" s="1153"/>
      <c r="H50" s="1153"/>
      <c r="I50" s="1153"/>
      <c r="J50" s="1154"/>
      <c r="K50" s="63">
        <v>1</v>
      </c>
      <c r="L50" s="64">
        <v>1</v>
      </c>
      <c r="M50" s="64">
        <v>1</v>
      </c>
      <c r="N50" s="64">
        <v>1</v>
      </c>
      <c r="O50" s="65">
        <v>1</v>
      </c>
      <c r="P50" s="48"/>
      <c r="Q50" s="48"/>
      <c r="R50" s="48"/>
      <c r="S50" s="48"/>
      <c r="T50" s="48"/>
      <c r="U50" s="48"/>
    </row>
    <row r="51" spans="1:21" ht="30.75" customHeight="1">
      <c r="A51" s="48"/>
      <c r="B51" s="1163"/>
      <c r="C51" s="1164"/>
      <c r="D51" s="66"/>
      <c r="E51" s="1153" t="s">
        <v>18</v>
      </c>
      <c r="F51" s="1153"/>
      <c r="G51" s="1153"/>
      <c r="H51" s="1153"/>
      <c r="I51" s="1153"/>
      <c r="J51" s="1154"/>
      <c r="K51" s="63" t="s">
        <v>474</v>
      </c>
      <c r="L51" s="64" t="s">
        <v>474</v>
      </c>
      <c r="M51" s="64" t="s">
        <v>474</v>
      </c>
      <c r="N51" s="64" t="s">
        <v>474</v>
      </c>
      <c r="O51" s="65" t="s">
        <v>474</v>
      </c>
      <c r="P51" s="48"/>
      <c r="Q51" s="48"/>
      <c r="R51" s="48"/>
      <c r="S51" s="48"/>
      <c r="T51" s="48"/>
      <c r="U51" s="48"/>
    </row>
    <row r="52" spans="1:21" ht="30.75" customHeight="1">
      <c r="A52" s="48"/>
      <c r="B52" s="1151" t="s">
        <v>19</v>
      </c>
      <c r="C52" s="1152"/>
      <c r="D52" s="66"/>
      <c r="E52" s="1153" t="s">
        <v>20</v>
      </c>
      <c r="F52" s="1153"/>
      <c r="G52" s="1153"/>
      <c r="H52" s="1153"/>
      <c r="I52" s="1153"/>
      <c r="J52" s="1154"/>
      <c r="K52" s="63">
        <v>345</v>
      </c>
      <c r="L52" s="64">
        <v>330</v>
      </c>
      <c r="M52" s="64">
        <v>285</v>
      </c>
      <c r="N52" s="64">
        <v>256</v>
      </c>
      <c r="O52" s="65">
        <v>249</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218</v>
      </c>
      <c r="L53" s="69">
        <v>190</v>
      </c>
      <c r="M53" s="69">
        <v>143</v>
      </c>
      <c r="N53" s="69">
        <v>110</v>
      </c>
      <c r="O53" s="70">
        <v>79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514</v>
      </c>
      <c r="J40" s="79" t="s">
        <v>515</v>
      </c>
      <c r="K40" s="79" t="s">
        <v>516</v>
      </c>
      <c r="L40" s="79" t="s">
        <v>517</v>
      </c>
      <c r="M40" s="80" t="s">
        <v>518</v>
      </c>
    </row>
    <row r="41" spans="2:13" ht="27.75" customHeight="1">
      <c r="B41" s="1167" t="s">
        <v>24</v>
      </c>
      <c r="C41" s="1168"/>
      <c r="D41" s="81"/>
      <c r="E41" s="1173" t="s">
        <v>25</v>
      </c>
      <c r="F41" s="1173"/>
      <c r="G41" s="1173"/>
      <c r="H41" s="1174"/>
      <c r="I41" s="82">
        <v>2488</v>
      </c>
      <c r="J41" s="83">
        <v>2270</v>
      </c>
      <c r="K41" s="83">
        <v>2072</v>
      </c>
      <c r="L41" s="83">
        <v>1941</v>
      </c>
      <c r="M41" s="84">
        <v>1802</v>
      </c>
    </row>
    <row r="42" spans="2:13" ht="27.75" customHeight="1">
      <c r="B42" s="1169"/>
      <c r="C42" s="1170"/>
      <c r="D42" s="85"/>
      <c r="E42" s="1175" t="s">
        <v>26</v>
      </c>
      <c r="F42" s="1175"/>
      <c r="G42" s="1175"/>
      <c r="H42" s="1176"/>
      <c r="I42" s="86" t="s">
        <v>474</v>
      </c>
      <c r="J42" s="87" t="s">
        <v>474</v>
      </c>
      <c r="K42" s="87" t="s">
        <v>474</v>
      </c>
      <c r="L42" s="87" t="s">
        <v>474</v>
      </c>
      <c r="M42" s="88" t="s">
        <v>474</v>
      </c>
    </row>
    <row r="43" spans="2:13" ht="27.75" customHeight="1">
      <c r="B43" s="1169"/>
      <c r="C43" s="1170"/>
      <c r="D43" s="85"/>
      <c r="E43" s="1175" t="s">
        <v>27</v>
      </c>
      <c r="F43" s="1175"/>
      <c r="G43" s="1175"/>
      <c r="H43" s="1176"/>
      <c r="I43" s="86">
        <v>874</v>
      </c>
      <c r="J43" s="87">
        <v>811</v>
      </c>
      <c r="K43" s="87">
        <v>744</v>
      </c>
      <c r="L43" s="87">
        <v>646</v>
      </c>
      <c r="M43" s="88">
        <v>566</v>
      </c>
    </row>
    <row r="44" spans="2:13" ht="27.75" customHeight="1">
      <c r="B44" s="1169"/>
      <c r="C44" s="1170"/>
      <c r="D44" s="85"/>
      <c r="E44" s="1175" t="s">
        <v>28</v>
      </c>
      <c r="F44" s="1175"/>
      <c r="G44" s="1175"/>
      <c r="H44" s="1176"/>
      <c r="I44" s="86">
        <v>125</v>
      </c>
      <c r="J44" s="87">
        <v>93</v>
      </c>
      <c r="K44" s="87">
        <v>62</v>
      </c>
      <c r="L44" s="87">
        <v>38</v>
      </c>
      <c r="M44" s="88">
        <v>12</v>
      </c>
    </row>
    <row r="45" spans="2:13" ht="27.75" customHeight="1">
      <c r="B45" s="1169"/>
      <c r="C45" s="1170"/>
      <c r="D45" s="85"/>
      <c r="E45" s="1175" t="s">
        <v>29</v>
      </c>
      <c r="F45" s="1175"/>
      <c r="G45" s="1175"/>
      <c r="H45" s="1176"/>
      <c r="I45" s="86">
        <v>739</v>
      </c>
      <c r="J45" s="87">
        <v>697</v>
      </c>
      <c r="K45" s="87">
        <v>642</v>
      </c>
      <c r="L45" s="87">
        <v>678</v>
      </c>
      <c r="M45" s="88">
        <v>593</v>
      </c>
    </row>
    <row r="46" spans="2:13" ht="27.75" customHeight="1">
      <c r="B46" s="1169"/>
      <c r="C46" s="1170"/>
      <c r="D46" s="85"/>
      <c r="E46" s="1175" t="s">
        <v>30</v>
      </c>
      <c r="F46" s="1175"/>
      <c r="G46" s="1175"/>
      <c r="H46" s="1176"/>
      <c r="I46" s="86" t="s">
        <v>474</v>
      </c>
      <c r="J46" s="87" t="s">
        <v>474</v>
      </c>
      <c r="K46" s="87" t="s">
        <v>474</v>
      </c>
      <c r="L46" s="87" t="s">
        <v>474</v>
      </c>
      <c r="M46" s="88" t="s">
        <v>474</v>
      </c>
    </row>
    <row r="47" spans="2:13" ht="27.75" customHeight="1">
      <c r="B47" s="1169"/>
      <c r="C47" s="1170"/>
      <c r="D47" s="85"/>
      <c r="E47" s="1175" t="s">
        <v>31</v>
      </c>
      <c r="F47" s="1175"/>
      <c r="G47" s="1175"/>
      <c r="H47" s="1176"/>
      <c r="I47" s="86" t="s">
        <v>474</v>
      </c>
      <c r="J47" s="87" t="s">
        <v>474</v>
      </c>
      <c r="K47" s="87" t="s">
        <v>474</v>
      </c>
      <c r="L47" s="87" t="s">
        <v>474</v>
      </c>
      <c r="M47" s="88" t="s">
        <v>474</v>
      </c>
    </row>
    <row r="48" spans="2:13" ht="27.75" customHeight="1">
      <c r="B48" s="1171"/>
      <c r="C48" s="1172"/>
      <c r="D48" s="85"/>
      <c r="E48" s="1175" t="s">
        <v>32</v>
      </c>
      <c r="F48" s="1175"/>
      <c r="G48" s="1175"/>
      <c r="H48" s="1176"/>
      <c r="I48" s="86" t="s">
        <v>474</v>
      </c>
      <c r="J48" s="87" t="s">
        <v>474</v>
      </c>
      <c r="K48" s="87" t="s">
        <v>474</v>
      </c>
      <c r="L48" s="87" t="s">
        <v>474</v>
      </c>
      <c r="M48" s="88" t="s">
        <v>474</v>
      </c>
    </row>
    <row r="49" spans="2:13" ht="27.75" customHeight="1">
      <c r="B49" s="1177" t="s">
        <v>33</v>
      </c>
      <c r="C49" s="1178"/>
      <c r="D49" s="89"/>
      <c r="E49" s="1175" t="s">
        <v>34</v>
      </c>
      <c r="F49" s="1175"/>
      <c r="G49" s="1175"/>
      <c r="H49" s="1176"/>
      <c r="I49" s="86">
        <v>742</v>
      </c>
      <c r="J49" s="87">
        <v>804</v>
      </c>
      <c r="K49" s="87">
        <v>941</v>
      </c>
      <c r="L49" s="87">
        <v>1205</v>
      </c>
      <c r="M49" s="88">
        <v>1452</v>
      </c>
    </row>
    <row r="50" spans="2:13" ht="27.75" customHeight="1">
      <c r="B50" s="1169"/>
      <c r="C50" s="1170"/>
      <c r="D50" s="85"/>
      <c r="E50" s="1175" t="s">
        <v>35</v>
      </c>
      <c r="F50" s="1175"/>
      <c r="G50" s="1175"/>
      <c r="H50" s="1176"/>
      <c r="I50" s="86" t="s">
        <v>474</v>
      </c>
      <c r="J50" s="87" t="s">
        <v>474</v>
      </c>
      <c r="K50" s="87" t="s">
        <v>474</v>
      </c>
      <c r="L50" s="87" t="s">
        <v>474</v>
      </c>
      <c r="M50" s="88" t="s">
        <v>474</v>
      </c>
    </row>
    <row r="51" spans="2:13" ht="27.75" customHeight="1">
      <c r="B51" s="1171"/>
      <c r="C51" s="1172"/>
      <c r="D51" s="85"/>
      <c r="E51" s="1175" t="s">
        <v>36</v>
      </c>
      <c r="F51" s="1175"/>
      <c r="G51" s="1175"/>
      <c r="H51" s="1176"/>
      <c r="I51" s="86">
        <v>2457</v>
      </c>
      <c r="J51" s="87">
        <v>2311</v>
      </c>
      <c r="K51" s="87">
        <v>2166</v>
      </c>
      <c r="L51" s="87">
        <v>2054</v>
      </c>
      <c r="M51" s="88">
        <v>1947</v>
      </c>
    </row>
    <row r="52" spans="2:13" ht="27.75" customHeight="1" thickBot="1">
      <c r="B52" s="1179" t="s">
        <v>37</v>
      </c>
      <c r="C52" s="1180"/>
      <c r="D52" s="90"/>
      <c r="E52" s="1181" t="s">
        <v>38</v>
      </c>
      <c r="F52" s="1181"/>
      <c r="G52" s="1181"/>
      <c r="H52" s="1182"/>
      <c r="I52" s="91">
        <v>1026</v>
      </c>
      <c r="J52" s="92">
        <v>756</v>
      </c>
      <c r="K52" s="92">
        <v>413</v>
      </c>
      <c r="L52" s="92">
        <v>44</v>
      </c>
      <c r="M52" s="93">
        <v>-424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513</v>
      </c>
      <c r="G2" s="111"/>
      <c r="H2" s="112"/>
    </row>
    <row r="3" spans="1:8">
      <c r="A3" s="108" t="s">
        <v>506</v>
      </c>
      <c r="B3" s="113"/>
      <c r="C3" s="114"/>
      <c r="D3" s="115">
        <v>81672</v>
      </c>
      <c r="E3" s="116"/>
      <c r="F3" s="117">
        <v>262834</v>
      </c>
      <c r="G3" s="118"/>
      <c r="H3" s="119"/>
    </row>
    <row r="4" spans="1:8">
      <c r="A4" s="120"/>
      <c r="B4" s="121"/>
      <c r="C4" s="122"/>
      <c r="D4" s="123">
        <v>77744</v>
      </c>
      <c r="E4" s="124"/>
      <c r="F4" s="125">
        <v>147509</v>
      </c>
      <c r="G4" s="126"/>
      <c r="H4" s="127"/>
    </row>
    <row r="5" spans="1:8">
      <c r="A5" s="108" t="s">
        <v>508</v>
      </c>
      <c r="B5" s="113"/>
      <c r="C5" s="114"/>
      <c r="D5" s="115">
        <v>128877</v>
      </c>
      <c r="E5" s="116"/>
      <c r="F5" s="117">
        <v>334234</v>
      </c>
      <c r="G5" s="118"/>
      <c r="H5" s="119"/>
    </row>
    <row r="6" spans="1:8">
      <c r="A6" s="120"/>
      <c r="B6" s="121"/>
      <c r="C6" s="122"/>
      <c r="D6" s="123">
        <v>99385</v>
      </c>
      <c r="E6" s="124"/>
      <c r="F6" s="125">
        <v>135366</v>
      </c>
      <c r="G6" s="126"/>
      <c r="H6" s="127"/>
    </row>
    <row r="7" spans="1:8">
      <c r="A7" s="108" t="s">
        <v>509</v>
      </c>
      <c r="B7" s="113"/>
      <c r="C7" s="114"/>
      <c r="D7" s="115">
        <v>173506</v>
      </c>
      <c r="E7" s="116"/>
      <c r="F7" s="117">
        <v>216155</v>
      </c>
      <c r="G7" s="118"/>
      <c r="H7" s="119"/>
    </row>
    <row r="8" spans="1:8">
      <c r="A8" s="120"/>
      <c r="B8" s="121"/>
      <c r="C8" s="122"/>
      <c r="D8" s="123">
        <v>52073</v>
      </c>
      <c r="E8" s="124"/>
      <c r="F8" s="125">
        <v>108827</v>
      </c>
      <c r="G8" s="126"/>
      <c r="H8" s="127"/>
    </row>
    <row r="9" spans="1:8">
      <c r="A9" s="108" t="s">
        <v>510</v>
      </c>
      <c r="B9" s="113"/>
      <c r="C9" s="114"/>
      <c r="D9" s="115">
        <v>118838</v>
      </c>
      <c r="E9" s="116"/>
      <c r="F9" s="117">
        <v>228305</v>
      </c>
      <c r="G9" s="118"/>
      <c r="H9" s="119"/>
    </row>
    <row r="10" spans="1:8">
      <c r="A10" s="120"/>
      <c r="B10" s="121"/>
      <c r="C10" s="122"/>
      <c r="D10" s="123">
        <v>37089</v>
      </c>
      <c r="E10" s="124"/>
      <c r="F10" s="125">
        <v>86611</v>
      </c>
      <c r="G10" s="126"/>
      <c r="H10" s="127"/>
    </row>
    <row r="11" spans="1:8">
      <c r="A11" s="108" t="s">
        <v>511</v>
      </c>
      <c r="B11" s="113"/>
      <c r="C11" s="114"/>
      <c r="D11" s="115">
        <v>127990</v>
      </c>
      <c r="E11" s="116"/>
      <c r="F11" s="117">
        <v>316331</v>
      </c>
      <c r="G11" s="118"/>
      <c r="H11" s="119"/>
    </row>
    <row r="12" spans="1:8">
      <c r="A12" s="120"/>
      <c r="B12" s="121"/>
      <c r="C12" s="128"/>
      <c r="D12" s="123">
        <v>27905</v>
      </c>
      <c r="E12" s="124"/>
      <c r="F12" s="125">
        <v>106387</v>
      </c>
      <c r="G12" s="126"/>
      <c r="H12" s="127"/>
    </row>
    <row r="13" spans="1:8">
      <c r="A13" s="108"/>
      <c r="B13" s="113"/>
      <c r="C13" s="129"/>
      <c r="D13" s="130">
        <v>126177</v>
      </c>
      <c r="E13" s="131"/>
      <c r="F13" s="132">
        <v>271572</v>
      </c>
      <c r="G13" s="133"/>
      <c r="H13" s="119"/>
    </row>
    <row r="14" spans="1:8">
      <c r="A14" s="120"/>
      <c r="B14" s="121"/>
      <c r="C14" s="122"/>
      <c r="D14" s="123">
        <v>58839</v>
      </c>
      <c r="E14" s="124"/>
      <c r="F14" s="125">
        <v>116940</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3.81</v>
      </c>
      <c r="C19" s="134">
        <f>ROUND(VALUE(SUBSTITUTE(実質収支比率等に係る経年分析!G$48,"▲","-")),2)</f>
        <v>3.79</v>
      </c>
      <c r="D19" s="134">
        <f>ROUND(VALUE(SUBSTITUTE(実質収支比率等に係る経年分析!H$48,"▲","-")),2)</f>
        <v>3.34</v>
      </c>
      <c r="E19" s="134">
        <f>ROUND(VALUE(SUBSTITUTE(実質収支比率等に係る経年分析!I$48,"▲","-")),2)</f>
        <v>3.25</v>
      </c>
      <c r="F19" s="134">
        <f>ROUND(VALUE(SUBSTITUTE(実質収支比率等に係る経年分析!J$48,"▲","-")),2)</f>
        <v>1.45</v>
      </c>
    </row>
    <row r="20" spans="1:11">
      <c r="A20" s="134" t="s">
        <v>43</v>
      </c>
      <c r="B20" s="134">
        <f>ROUND(VALUE(SUBSTITUTE(実質収支比率等に係る経年分析!F$47,"▲","-")),2)</f>
        <v>24.06</v>
      </c>
      <c r="C20" s="134">
        <f>ROUND(VALUE(SUBSTITUTE(実質収支比率等に係る経年分析!G$47,"▲","-")),2)</f>
        <v>27.3</v>
      </c>
      <c r="D20" s="134">
        <f>ROUND(VALUE(SUBSTITUTE(実質収支比率等に係る経年分析!H$47,"▲","-")),2)</f>
        <v>25.83</v>
      </c>
      <c r="E20" s="134">
        <f>ROUND(VALUE(SUBSTITUTE(実質収支比率等に係る経年分析!I$47,"▲","-")),2)</f>
        <v>29.38</v>
      </c>
      <c r="F20" s="134">
        <f>ROUND(VALUE(SUBSTITUTE(実質収支比率等に係る経年分析!J$47,"▲","-")),2)</f>
        <v>33.479999999999997</v>
      </c>
    </row>
    <row r="21" spans="1:11">
      <c r="A21" s="134" t="s">
        <v>44</v>
      </c>
      <c r="B21" s="134">
        <f>IF(ISNUMBER(VALUE(SUBSTITUTE(実質収支比率等に係る経年分析!F$49,"▲","-"))),ROUND(VALUE(SUBSTITUTE(実質収支比率等に係る経年分析!F$49,"▲","-")),2),NA())</f>
        <v>-4.12</v>
      </c>
      <c r="C21" s="134">
        <f>IF(ISNUMBER(VALUE(SUBSTITUTE(実質収支比率等に係る経年分析!G$49,"▲","-"))),ROUND(VALUE(SUBSTITUTE(実質収支比率等に係る経年分析!G$49,"▲","-")),2),NA())</f>
        <v>3.1</v>
      </c>
      <c r="D21" s="134">
        <f>IF(ISNUMBER(VALUE(SUBSTITUTE(実質収支比率等に係る経年分析!H$49,"▲","-"))),ROUND(VALUE(SUBSTITUTE(実質収支比率等に係る経年分析!H$49,"▲","-")),2),NA())</f>
        <v>-6.51</v>
      </c>
      <c r="E21" s="134">
        <f>IF(ISNUMBER(VALUE(SUBSTITUTE(実質収支比率等に係る経年分析!I$49,"▲","-"))),ROUND(VALUE(SUBSTITUTE(実質収支比率等に係る経年分析!I$49,"▲","-")),2),NA())</f>
        <v>0.81</v>
      </c>
      <c r="F21" s="134">
        <f>IF(ISNUMBER(VALUE(SUBSTITUTE(実質収支比率等に係る経年分析!J$49,"▲","-"))),ROUND(VALUE(SUBSTITUTE(実質収支比率等に係る経年分析!J$49,"▲","-")),2),NA())</f>
        <v>0.16</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学校給食センター特別会計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蓬田村簡易水道事業特別会計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蓬田村後期高齢者医療特別会計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c r="A33" s="135" t="str">
        <f>IF(連結実質赤字比率に係る赤字・黒字の構成分析!C$37="",NA(),連結実質赤字比率に係る赤字・黒字の構成分析!C$37)</f>
        <v>蓬田村国民健康保険特別会計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7.0000000000000007E-2</v>
      </c>
    </row>
    <row r="34" spans="1:16">
      <c r="A34" s="135" t="str">
        <f>IF(連結実質赤字比率に係る赤字・黒字の構成分析!C$36="",NA(),連結実質赤字比率に係る赤字・黒字の構成分析!C$36)</f>
        <v>蓬田村介護保険特別会計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0.28999999999999998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0.53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0.92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0.44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0.72</v>
      </c>
    </row>
    <row r="35" spans="1:16">
      <c r="A35" s="135" t="str">
        <f>IF(連結実質赤字比率に係る赤字・黒字の構成分析!C$35="",NA(),連結実質赤字比率に係る赤字・黒字の構成分析!C$35)</f>
        <v>蓬田村宅地造成事業特別会計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0.72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1.67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1.33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1.1100000000000001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0.83</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3.81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3.78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3.31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3.23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1.44</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345</v>
      </c>
      <c r="E42" s="136"/>
      <c r="F42" s="136"/>
      <c r="G42" s="136">
        <f>'実質公債費比率（分子）の構造'!L$52</f>
        <v>330</v>
      </c>
      <c r="H42" s="136"/>
      <c r="I42" s="136"/>
      <c r="J42" s="136">
        <f>'実質公債費比率（分子）の構造'!M$52</f>
        <v>285</v>
      </c>
      <c r="K42" s="136"/>
      <c r="L42" s="136"/>
      <c r="M42" s="136">
        <f>'実質公債費比率（分子）の構造'!N$52</f>
        <v>256</v>
      </c>
      <c r="N42" s="136"/>
      <c r="O42" s="136"/>
      <c r="P42" s="136">
        <f>'実質公債費比率（分子）の構造'!O$52</f>
        <v>249</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v>
      </c>
      <c r="C44" s="136"/>
      <c r="D44" s="136"/>
      <c r="E44" s="136">
        <f>'実質公債費比率（分子）の構造'!L$50</f>
        <v>1</v>
      </c>
      <c r="F44" s="136"/>
      <c r="G44" s="136"/>
      <c r="H44" s="136">
        <f>'実質公債費比率（分子）の構造'!M$50</f>
        <v>1</v>
      </c>
      <c r="I44" s="136"/>
      <c r="J44" s="136"/>
      <c r="K44" s="136">
        <f>'実質公債費比率（分子）の構造'!N$50</f>
        <v>1</v>
      </c>
      <c r="L44" s="136"/>
      <c r="M44" s="136"/>
      <c r="N44" s="136">
        <f>'実質公債費比率（分子）の構造'!O$50</f>
        <v>1</v>
      </c>
      <c r="O44" s="136"/>
      <c r="P44" s="136"/>
    </row>
    <row r="45" spans="1:16">
      <c r="A45" s="136" t="s">
        <v>54</v>
      </c>
      <c r="B45" s="136">
        <f>'実質公債費比率（分子）の構造'!K$49</f>
        <v>34</v>
      </c>
      <c r="C45" s="136"/>
      <c r="D45" s="136"/>
      <c r="E45" s="136">
        <f>'実質公債費比率（分子）の構造'!L$49</f>
        <v>34</v>
      </c>
      <c r="F45" s="136"/>
      <c r="G45" s="136"/>
      <c r="H45" s="136">
        <f>'実質公債費比率（分子）の構造'!M$49</f>
        <v>32</v>
      </c>
      <c r="I45" s="136"/>
      <c r="J45" s="136"/>
      <c r="K45" s="136">
        <f>'実質公債費比率（分子）の構造'!N$49</f>
        <v>31</v>
      </c>
      <c r="L45" s="136"/>
      <c r="M45" s="136"/>
      <c r="N45" s="136">
        <f>'実質公債費比率（分子）の構造'!O$49</f>
        <v>26</v>
      </c>
      <c r="O45" s="136"/>
      <c r="P45" s="136"/>
    </row>
    <row r="46" spans="1:16">
      <c r="A46" s="136" t="s">
        <v>55</v>
      </c>
      <c r="B46" s="136">
        <f>'実質公債費比率（分子）の構造'!K$48</f>
        <v>93</v>
      </c>
      <c r="C46" s="136"/>
      <c r="D46" s="136"/>
      <c r="E46" s="136">
        <f>'実質公債費比率（分子）の構造'!L$48</f>
        <v>84</v>
      </c>
      <c r="F46" s="136"/>
      <c r="G46" s="136"/>
      <c r="H46" s="136">
        <f>'実質公債費比率（分子）の構造'!M$48</f>
        <v>64</v>
      </c>
      <c r="I46" s="136"/>
      <c r="J46" s="136"/>
      <c r="K46" s="136">
        <f>'実質公債費比率（分子）の構造'!N$48</f>
        <v>53</v>
      </c>
      <c r="L46" s="136"/>
      <c r="M46" s="136"/>
      <c r="N46" s="136">
        <f>'実質公債費比率（分子）の構造'!O$48</f>
        <v>51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435</v>
      </c>
      <c r="C49" s="136"/>
      <c r="D49" s="136"/>
      <c r="E49" s="136">
        <f>'実質公債費比率（分子）の構造'!L$45</f>
        <v>401</v>
      </c>
      <c r="F49" s="136"/>
      <c r="G49" s="136"/>
      <c r="H49" s="136">
        <f>'実質公債費比率（分子）の構造'!M$45</f>
        <v>331</v>
      </c>
      <c r="I49" s="136"/>
      <c r="J49" s="136"/>
      <c r="K49" s="136">
        <f>'実質公債費比率（分子）の構造'!N$45</f>
        <v>281</v>
      </c>
      <c r="L49" s="136"/>
      <c r="M49" s="136"/>
      <c r="N49" s="136">
        <f>'実質公債費比率（分子）の構造'!O$45</f>
        <v>250</v>
      </c>
      <c r="O49" s="136"/>
      <c r="P49" s="136"/>
    </row>
    <row r="50" spans="1:16">
      <c r="A50" s="136" t="s">
        <v>59</v>
      </c>
      <c r="B50" s="136" t="e">
        <f>NA()</f>
        <v>#N/A</v>
      </c>
      <c r="C50" s="136">
        <f>IF(ISNUMBER('実質公債費比率（分子）の構造'!K$53),'実質公債費比率（分子）の構造'!K$53,NA())</f>
        <v>218</v>
      </c>
      <c r="D50" s="136" t="e">
        <f>NA()</f>
        <v>#N/A</v>
      </c>
      <c r="E50" s="136" t="e">
        <f>NA()</f>
        <v>#N/A</v>
      </c>
      <c r="F50" s="136">
        <f>IF(ISNUMBER('実質公債費比率（分子）の構造'!L$53),'実質公債費比率（分子）の構造'!L$53,NA())</f>
        <v>190</v>
      </c>
      <c r="G50" s="136" t="e">
        <f>NA()</f>
        <v>#N/A</v>
      </c>
      <c r="H50" s="136" t="e">
        <f>NA()</f>
        <v>#N/A</v>
      </c>
      <c r="I50" s="136">
        <f>IF(ISNUMBER('実質公債費比率（分子）の構造'!M$53),'実質公債費比率（分子）の構造'!M$53,NA())</f>
        <v>143</v>
      </c>
      <c r="J50" s="136" t="e">
        <f>NA()</f>
        <v>#N/A</v>
      </c>
      <c r="K50" s="136" t="e">
        <f>NA()</f>
        <v>#N/A</v>
      </c>
      <c r="L50" s="136">
        <f>IF(ISNUMBER('実質公債費比率（分子）の構造'!N$53),'実質公債費比率（分子）の構造'!N$53,NA())</f>
        <v>110</v>
      </c>
      <c r="M50" s="136" t="e">
        <f>NA()</f>
        <v>#N/A</v>
      </c>
      <c r="N50" s="136" t="e">
        <f>NA()</f>
        <v>#N/A</v>
      </c>
      <c r="O50" s="136">
        <f>IF(ISNUMBER('実質公債費比率（分子）の構造'!O$53),'実質公債費比率（分子）の構造'!O$53,NA())</f>
        <v>79</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2457</v>
      </c>
      <c r="E56" s="135"/>
      <c r="F56" s="135"/>
      <c r="G56" s="135">
        <f>'将来負担比率（分子）の構造'!J$51</f>
        <v>2311</v>
      </c>
      <c r="H56" s="135"/>
      <c r="I56" s="135"/>
      <c r="J56" s="135">
        <f>'将来負担比率（分子）の構造'!K$51</f>
        <v>2166</v>
      </c>
      <c r="K56" s="135"/>
      <c r="L56" s="135"/>
      <c r="M56" s="135">
        <f>'将来負担比率（分子）の構造'!L$51</f>
        <v>2054</v>
      </c>
      <c r="N56" s="135"/>
      <c r="O56" s="135"/>
      <c r="P56" s="135">
        <f>'将来負担比率（分子）の構造'!M$51</f>
        <v>1947</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742</v>
      </c>
      <c r="E58" s="135"/>
      <c r="F58" s="135"/>
      <c r="G58" s="135">
        <f>'将来負担比率（分子）の構造'!J$49</f>
        <v>804</v>
      </c>
      <c r="H58" s="135"/>
      <c r="I58" s="135"/>
      <c r="J58" s="135">
        <f>'将来負担比率（分子）の構造'!K$49</f>
        <v>941</v>
      </c>
      <c r="K58" s="135"/>
      <c r="L58" s="135"/>
      <c r="M58" s="135">
        <f>'将来負担比率（分子）の構造'!L$49</f>
        <v>1205</v>
      </c>
      <c r="N58" s="135"/>
      <c r="O58" s="135"/>
      <c r="P58" s="135">
        <f>'将来負担比率（分子）の構造'!M$49</f>
        <v>1452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739</v>
      </c>
      <c r="C62" s="135"/>
      <c r="D62" s="135"/>
      <c r="E62" s="135">
        <f>'将来負担比率（分子）の構造'!J$45</f>
        <v>697</v>
      </c>
      <c r="F62" s="135"/>
      <c r="G62" s="135"/>
      <c r="H62" s="135">
        <f>'将来負担比率（分子）の構造'!K$45</f>
        <v>642</v>
      </c>
      <c r="I62" s="135"/>
      <c r="J62" s="135"/>
      <c r="K62" s="135">
        <f>'将来負担比率（分子）の構造'!L$45</f>
        <v>678</v>
      </c>
      <c r="L62" s="135"/>
      <c r="M62" s="135"/>
      <c r="N62" s="135">
        <f>'将来負担比率（分子）の構造'!M$45</f>
        <v>593</v>
      </c>
      <c r="O62" s="135"/>
      <c r="P62" s="135"/>
    </row>
    <row r="63" spans="1:16">
      <c r="A63" s="135" t="s">
        <v>28</v>
      </c>
      <c r="B63" s="135">
        <f>'将来負担比率（分子）の構造'!I$44</f>
        <v>125</v>
      </c>
      <c r="C63" s="135"/>
      <c r="D63" s="135"/>
      <c r="E63" s="135">
        <f>'将来負担比率（分子）の構造'!J$44</f>
        <v>93</v>
      </c>
      <c r="F63" s="135"/>
      <c r="G63" s="135"/>
      <c r="H63" s="135">
        <f>'将来負担比率（分子）の構造'!K$44</f>
        <v>62</v>
      </c>
      <c r="I63" s="135"/>
      <c r="J63" s="135"/>
      <c r="K63" s="135">
        <f>'将来負担比率（分子）の構造'!L$44</f>
        <v>38</v>
      </c>
      <c r="L63" s="135"/>
      <c r="M63" s="135"/>
      <c r="N63" s="135">
        <f>'将来負担比率（分子）の構造'!M$44</f>
        <v>12</v>
      </c>
      <c r="O63" s="135"/>
      <c r="P63" s="135"/>
    </row>
    <row r="64" spans="1:16">
      <c r="A64" s="135" t="s">
        <v>27</v>
      </c>
      <c r="B64" s="135">
        <f>'将来負担比率（分子）の構造'!I$43</f>
        <v>874</v>
      </c>
      <c r="C64" s="135"/>
      <c r="D64" s="135"/>
      <c r="E64" s="135">
        <f>'将来負担比率（分子）の構造'!J$43</f>
        <v>811</v>
      </c>
      <c r="F64" s="135"/>
      <c r="G64" s="135"/>
      <c r="H64" s="135">
        <f>'将来負担比率（分子）の構造'!K$43</f>
        <v>744</v>
      </c>
      <c r="I64" s="135"/>
      <c r="J64" s="135"/>
      <c r="K64" s="135">
        <f>'将来負担比率（分子）の構造'!L$43</f>
        <v>646</v>
      </c>
      <c r="L64" s="135"/>
      <c r="M64" s="135"/>
      <c r="N64" s="135">
        <f>'将来負担比率（分子）の構造'!M$43</f>
        <v>566</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2488</v>
      </c>
      <c r="C66" s="135"/>
      <c r="D66" s="135"/>
      <c r="E66" s="135">
        <f>'将来負担比率（分子）の構造'!J$41</f>
        <v>2270</v>
      </c>
      <c r="F66" s="135"/>
      <c r="G66" s="135"/>
      <c r="H66" s="135">
        <f>'将来負担比率（分子）の構造'!K$41</f>
        <v>2072</v>
      </c>
      <c r="I66" s="135"/>
      <c r="J66" s="135"/>
      <c r="K66" s="135">
        <f>'将来負担比率（分子）の構造'!L$41</f>
        <v>1941</v>
      </c>
      <c r="L66" s="135"/>
      <c r="M66" s="135"/>
      <c r="N66" s="135">
        <f>'将来負担比率（分子）の構造'!M$41</f>
        <v>1802</v>
      </c>
      <c r="O66" s="135"/>
      <c r="P66" s="135"/>
    </row>
    <row r="67" spans="1:16">
      <c r="A67" s="135" t="s">
        <v>63</v>
      </c>
      <c r="B67" s="135" t="e">
        <f>NA()</f>
        <v>#N/A</v>
      </c>
      <c r="C67" s="135">
        <f>IF(ISNUMBER('将来負担比率（分子）の構造'!I$52), IF('将来負担比率（分子）の構造'!I$52 &lt; 0, 0, '将来負担比率（分子）の構造'!I$52), NA())</f>
        <v>1026</v>
      </c>
      <c r="D67" s="135" t="e">
        <f>NA()</f>
        <v>#N/A</v>
      </c>
      <c r="E67" s="135" t="e">
        <f>NA()</f>
        <v>#N/A</v>
      </c>
      <c r="F67" s="135">
        <f>IF(ISNUMBER('将来負担比率（分子）の構造'!J$52), IF('将来負担比率（分子）の構造'!J$52 &lt; 0, 0, '将来負担比率（分子）の構造'!J$52), NA())</f>
        <v>756</v>
      </c>
      <c r="G67" s="135" t="e">
        <f>NA()</f>
        <v>#N/A</v>
      </c>
      <c r="H67" s="135" t="e">
        <f>NA()</f>
        <v>#N/A</v>
      </c>
      <c r="I67" s="135">
        <f>IF(ISNUMBER('将来負担比率（分子）の構造'!K$52), IF('将来負担比率（分子）の構造'!K$52 &lt; 0, 0, '将来負担比率（分子）の構造'!K$52), NA())</f>
        <v>413</v>
      </c>
      <c r="J67" s="135" t="e">
        <f>NA()</f>
        <v>#N/A</v>
      </c>
      <c r="K67" s="135" t="e">
        <f>NA()</f>
        <v>#N/A</v>
      </c>
      <c r="L67" s="135">
        <f>IF(ISNUMBER('将来負担比率（分子）の構造'!L$52), IF('将来負担比率（分子）の構造'!L$52 &lt; 0, 0, '将来負担比率（分子）の構造'!L$52), NA())</f>
        <v>44</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201op</cp:lastModifiedBy>
  <cp:lastPrinted>2015-04-17T00:05:37Z</cp:lastPrinted>
  <dcterms:created xsi:type="dcterms:W3CDTF">2015-02-17T05:56:39Z</dcterms:created>
  <dcterms:modified xsi:type="dcterms:W3CDTF">2015-05-07T13:46:26Z</dcterms:modified>
  <cp:category/>
</cp:coreProperties>
</file>