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635690BD-8BF2-4F3B-8BD4-8E058E992909}"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BW35" i="10"/>
  <c r="BW36" i="10" s="1"/>
  <c r="AM35" i="10"/>
  <c r="BW34" i="10"/>
  <c r="C34" i="10"/>
  <c r="C35" i="10" s="1"/>
  <c r="BW37" i="10" l="1"/>
  <c r="BW38" i="10" s="1"/>
  <c r="BW39" i="10" s="1"/>
  <c r="BW40" i="10" s="1"/>
  <c r="BW41" i="10" s="1"/>
  <c r="BW42" i="10" s="1"/>
  <c r="CO34"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<sst xmlns="http://schemas.openxmlformats.org/spreadsheetml/2006/main" count="1082" uniqueCount="568">
  <si>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</si>
  <si>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</si>
  <si>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</si>
  <si>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</si>
  <si>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</si>
  <si>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</si>
  <si>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</si>
  <si>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</si>
  <si>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</si>
  <si>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</si>
  <si>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</si>
  <si>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</si>
  <si>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</si>
  <si>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</si>
  <si>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</si>
  <si>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</si>
  <si>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</si>
  <si>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</si>
  <si>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</si>
  <si>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</si>
  <si>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</si>
  <si>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</si>
  <si>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</si>
  <si>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</si>
  <si>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</si>
  <si>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</si>
  <si>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</si>
  <si>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</si>
  <si>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</si>
  <si>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</si>
  <si>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</si>
  <si>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</si>
  <si>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</si>
  <si>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</si>
  <si>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</si>
  <si>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</si>
  <si>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</si>
  <si>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</si>
  <si>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</si>
  <si>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</si>
  <si>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</si>
  <si>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</si>
  <si>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</si>
  <si>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</si>
  <si>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</si>
  <si>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</si>
  <si>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</si>
  <si>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</si>
  <si>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</si>
  <si>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</si>
  <si>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</si>
  <si>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</si>
  <si>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</si>
  <si>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</si>
  <si>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</si>
  <si>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</si>
  <si>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</si>
  <si>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</si>
  <si>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</si>
  <si>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</si>
  <si>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</si>
  <si>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</si>
  <si>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</si>
  <si>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</si>
  <si>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</si>
  <si>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</si>
  <si>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</si>
  <si>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</si>
  <si>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</si>
  <si>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</si>
  <si>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</si>
  <si>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</si>
  <si>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</si>
  <si>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</si>
  <si>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</si>
  <si>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</si>
  <si>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</si>
  <si>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</si>
  <si>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</si>
  <si>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</si>
  <si>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</si>
  <si>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</si>
  <si>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</si>
  <si>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</si>
  <si>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</si>
  <si>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</si>
  <si>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</si>
  <si>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</si>
  <si>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</si>
  <si>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</si>
  <si>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</si>
  <si>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</si>
  <si>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</si>
  <si>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</si>
  <si>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</si>
  <si>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</si>
  <si>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</si>
  <si>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</si>
  <si>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</si>
  <si>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</si>
  <si>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</si>
  <si>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</si>
  <si>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</si>
  <si>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</si>
  <si>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</si>
  <si>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</si>
  <si>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</si>
  <si>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</si>
  <si>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</si>
  <si>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</si>
  <si>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</si>
  <si>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</si>
  <si>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</si>
  <si>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</si>
  <si>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</si>
  <si>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</si>
  <si>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</si>
  <si>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</si>
  <si>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</si>
  <si>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</si>
  <si>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</si>
  <si>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</si>
  <si>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</si>
  <si>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</si>
  <si>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</si>
  <si>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</si>
  <si>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</si>
  <si>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</si>
  <si>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</si>
  <si>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</si>
  <si>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</si>
  <si>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</si>
  <si>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</si>
  <si>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</si>
  <si>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</si>
  <si>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</si>
  <si>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</si>
  <si>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</si>
  <si>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</si>
  <si>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</si>
  <si>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</si>
  <si>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</si>
  <si>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</si>
  <si>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</si>
  <si>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</si>
  <si>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</si>
  <si>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</si>
  <si>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</si>
  <si>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</si>
  <si>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</si>
  <si>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</si>
  <si>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</si>
  <si>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</si>
  <si>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</si>
  <si>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</si>
  <si>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</si>
  <si>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</si>
  <si>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</si>
  <si>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</si>
  <si>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</si>
  <si>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</si>
  <si>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</si>
  <si>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</si>
  <si>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</si>
  <si>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</si>
  <si>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</si>
  <si>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</si>
  <si>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</si>
  <si>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</si>
  <si>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</si>
  <si>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</si>
  <si>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</si>
  <si>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</si>
  <si>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</si>
  <si>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</si>
  <si>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</si>
  <si>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</si>
  <si>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</si>
  <si>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</si>
  <si>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</si>
  <si>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</si>
  <si>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</si>
  <si>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</si>
  <si>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</si>
  <si>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</si>
  <si>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</si>
  <si>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</si>
  <si>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</si>
  <si>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</si>
  <si>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</si>
  <si>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</si>
  <si>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</si>
  <si>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</si>
  <si>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</si>
  <si>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</si>
  <si>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</si>
  <si>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</si>
  <si>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</si>
  <si>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</si>
  <si>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</si>
  <si>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</si>
  <si>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</si>
  <si>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青森県大鰐町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</si>
  <si>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</si>
  <si>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</si>
  <si>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</si>
  <si>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</si>
  <si>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</si>
  <si>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</si>
  <si>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</si>
  <si>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</si>
  <si>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</si>
  <si>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</si>
  <si>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</si>
  <si>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</si>
  <si>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</si>
  <si>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</si>
  <si>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</si>
  <si>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</si>
  <si>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</si>
  <si>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</si>
  <si>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</si>
  <si>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</si>
  <si>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</si>
  <si>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</si>
  <si>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</si>
  <si>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</si>
  <si>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</si>
  <si>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</si>
  <si>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</si>
  <si>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</si>
  <si>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</si>
  <si>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</si>
  <si>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</si>
  <si>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</si>
  <si>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</si>
  <si>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</si>
  <si>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</si>
  <si>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</si>
  <si>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</si>
  <si>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</si>
  <si>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</si>
  <si>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</si>
  <si>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</si>
  <si>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</si>
  <si>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</si>
  <si>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</si>
  <si>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</si>
  <si>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</si>
  <si>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</si>
  <si>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</si>
  <si>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</si>
  <si>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</si>
  <si>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</si>
  <si>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</si>
  <si>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</si>
  <si>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</si>
  <si>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</si>
  <si>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</si>
  <si>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</si>
  <si>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</si>
  <si>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</si>
  <si>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</si>
  <si>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</si>
  <si>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</si>
  <si>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</si>
  <si>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</si>
  <si>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</si>
  <si>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</si>
  <si>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</si>
  <si>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</si>
  <si>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</si>
  <si>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</si>
  <si>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</si>
  <si>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</si>
  <si>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</si>
  <si>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</si>
  <si>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</si>
  <si>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</si>
  <si>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</si>
  <si>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</si>
  <si>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</si>
  <si>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</si>
  <si>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</si>
  <si>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</si>
  <si>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</si>
  <si>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</si>
  <si>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</si>
  <si>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</si>
  <si>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</si>
  <si>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</si>
  <si>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</si>
  <si>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</si>
  <si>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</si>
  <si>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</si>
  <si>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</si>
  <si>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</si>
  <si>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</si>
  <si>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</si>
  <si>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</si>
  <si>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</si>
  <si>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</si>
  <si>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</si>
  <si>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</si>
  <si>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</si>
  <si>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</si>
  <si>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</si>
  <si>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</si>
  <si>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</si>
  <si>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</si>
  <si>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</si>
  <si>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</si>
  <si>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</si>
  <si>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</si>
  <si>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</si>
  <si>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</si>
  <si>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</si>
  <si>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</si>
  <si>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</si>
  <si>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</si>
  <si>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</si>
  <si>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</si>
  <si>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</si>
  <si>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</si>
  <si>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</si>
  <si>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</si>
  <si>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</si>
  <si>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</si>
  <si>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</si>
  <si>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</si>
  <si>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</si>
  <si>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</si>
  <si>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</si>
  <si>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</si>
  <si>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</si>
  <si>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</si>
  <si>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</si>
  <si>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</si>
  <si>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</si>
  <si>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</si>
  <si>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</si>
  <si>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</si>
  <si>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</si>
  <si>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</si>
  <si>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</si>
  <si>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</si>
  <si>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</si>
  <si>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</si>
  <si>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</si>
  <si>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</si>
  <si>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</si>
  <si>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</si>
  <si>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</si>
  <si>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青森県大鰐町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</si>
  <si>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</si>
  <si>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</si>
  <si>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</si>
  <si>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</si>
  <si>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</si>
  <si>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</si>
  <si>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</si>
  <si>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</si>
  <si>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</si>
  <si>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</si>
  <si>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</si>
  <si>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</si>
  <si>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</si>
  <si>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</si>
  <si>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</si>
  <si>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</si>
  <si>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</si>
  <si>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</si>
  <si>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</si>
  <si>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</si>
  <si>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</si>
  <si>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</si>
  <si>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</si>
  <si>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</si>
  <si>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</si>
  <si>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</si>
  <si>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</si>
  <si>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</si>
  <si>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</si>
  <si>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</si>
  <si>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</si>
  <si>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</si>
  <si>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</si>
  <si>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</si>
  <si>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</si>
  <si>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</si>
  <si>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</si>
  <si>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</si>
  <si>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温泉事業特別会計</t>
    <phoneticPr fontId="5"/>
  </si>
  <si>
    <t>法非適用企業</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</si>
  <si>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</si>
  <si>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</si>
  <si>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</si>
  <si>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</si>
  <si>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</si>
  <si>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</si>
  <si>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</si>
  <si>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</si>
  <si>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</si>
  <si>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</si>
  <si>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</si>
  <si>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</si>
  <si>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</si>
  <si>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</si>
  <si>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</si>
  <si>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</si>
  <si>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</si>
  <si>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</si>
  <si>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</si>
  <si>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</si>
  <si>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</si>
  <si>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</si>
  <si>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</si>
  <si>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</si>
  <si>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</si>
  <si>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</si>
  <si>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</si>
  <si>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</si>
  <si>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</si>
  <si>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</si>
  <si>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</si>
  <si>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</si>
  <si>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</si>
  <si>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</si>
  <si>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</si>
  <si>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</si>
  <si>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</si>
  <si>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</si>
  <si>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</si>
  <si>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</si>
  <si>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</si>
  <si>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</si>
  <si>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</si>
  <si>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</si>
  <si>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</si>
  <si>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</si>
  <si>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</si>
  <si>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</si>
  <si>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</si>
  <si>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</si>
  <si>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</si>
  <si>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</si>
  <si>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</si>
  <si>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</si>
  <si>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</si>
  <si>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</si>
  <si>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</si>
  <si>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</si>
  <si>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</si>
  <si>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</si>
  <si>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</si>
  <si>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</si>
  <si>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</si>
  <si>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</si>
  <si>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</si>
  <si>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</si>
  <si>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</si>
  <si>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</si>
  <si>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</si>
  <si>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</si>
  <si>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</si>
  <si>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</si>
  <si>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</si>
  <si>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</si>
  <si>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</si>
  <si>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</si>
  <si>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</si>
  <si>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</si>
  <si>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</si>
  <si>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</si>
  <si>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</si>
  <si>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</si>
  <si>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</si>
  <si>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</si>
  <si>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</si>
  <si>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</si>
  <si>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</si>
  <si>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</si>
  <si>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</si>
  <si>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</si>
  <si>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</si>
  <si>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</si>
  <si>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</si>
  <si>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</si>
  <si>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</si>
  <si>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</si>
  <si>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</si>
  <si>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</si>
  <si>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</si>
  <si>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</si>
  <si>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</si>
  <si>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</si>
  <si>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</si>
  <si>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</si>
  <si>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</si>
  <si>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</si>
  <si>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</si>
  <si>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</si>
  <si>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</si>
  <si>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</si>
  <si>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</si>
  <si>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</si>
  <si>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</si>
  <si>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</si>
  <si>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</si>
  <si>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</si>
  <si>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</si>
  <si>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</si>
  <si>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</si>
  <si>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</si>
  <si>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</si>
  <si>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</si>
  <si>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</si>
  <si>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</si>
  <si>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</si>
  <si>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</si>
  <si>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</si>
  <si>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</si>
  <si>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</si>
  <si>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</si>
  <si>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</si>
  <si>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</si>
  <si>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</si>
  <si>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</si>
  <si>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</si>
  <si>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</si>
  <si>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</si>
  <si>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0.82</t>
  </si>
  <si>
    <t>一般会計</t>
  </si>
  <si>
    <t>介護保険特別会計</t>
  </si>
  <si>
    <t>病院事業会計</t>
  </si>
  <si>
    <t>▲ 0.01</t>
  </si>
  <si>
    <t>国民健康保険特別会計</t>
  </si>
  <si>
    <t>公共下水道事業特別会計</t>
  </si>
  <si>
    <t>後期高齢者医療特別会計</t>
  </si>
  <si>
    <t>温泉事業特別会計</t>
  </si>
  <si>
    <t>簡易水道事業特別会計</t>
  </si>
  <si>
    <t>その他会計（赤字）</t>
  </si>
  <si>
    <t>その他会計（黒字）</t>
  </si>
  <si>
    <t>R01</t>
    <phoneticPr fontId="5"/>
  </si>
  <si>
    <t>R02</t>
    <phoneticPr fontId="5"/>
  </si>
  <si>
    <t>R03</t>
    <phoneticPr fontId="5"/>
  </si>
  <si>
    <t>R04</t>
    <phoneticPr fontId="5"/>
  </si>
  <si>
    <t>R05</t>
    <phoneticPr fontId="5"/>
  </si>
  <si>
    <t>診療所事業特別会計</t>
    <rPh sb="0" eb="5">
      <t>シンリョウジョジギョウ</t>
    </rPh>
    <rPh sb="5" eb="9">
      <t>トクベツカイケイ</t>
    </rPh>
    <phoneticPr fontId="2"/>
  </si>
  <si>
    <t>‐</t>
    <phoneticPr fontId="2"/>
  </si>
  <si>
    <t xml:space="preserve">‐				</t>
    <phoneticPr fontId="2"/>
  </si>
  <si>
    <t>大鰐町土地開発公社</t>
    <rPh sb="0" eb="3">
      <t>オオワニマチ</t>
    </rPh>
    <rPh sb="3" eb="9">
      <t>トチカイハツコウシャ</t>
    </rPh>
    <phoneticPr fontId="2"/>
  </si>
  <si>
    <t>○</t>
    <phoneticPr fontId="2"/>
  </si>
  <si>
    <t>久吉ダム水道企業団水道事業会計</t>
    <rPh sb="0" eb="2">
      <t>ヒサヨシ</t>
    </rPh>
    <rPh sb="4" eb="6">
      <t>スイドウ</t>
    </rPh>
    <rPh sb="6" eb="8">
      <t>キギョウ</t>
    </rPh>
    <rPh sb="8" eb="9">
      <t>ダン</t>
    </rPh>
    <rPh sb="9" eb="11">
      <t>スイドウ</t>
    </rPh>
    <rPh sb="11" eb="13">
      <t>ジギョウ</t>
    </rPh>
    <rPh sb="13" eb="15">
      <t>カイケイ</t>
    </rPh>
    <phoneticPr fontId="25"/>
  </si>
  <si>
    <t>青森県市町村総合事務組合一般会計</t>
    <rPh sb="0" eb="3">
      <t>アオモリケン</t>
    </rPh>
    <rPh sb="3" eb="6">
      <t>シチョウソン</t>
    </rPh>
    <rPh sb="6" eb="8">
      <t>ソウゴウ</t>
    </rPh>
    <rPh sb="8" eb="10">
      <t>ジム</t>
    </rPh>
    <rPh sb="10" eb="12">
      <t>クミアイ</t>
    </rPh>
    <phoneticPr fontId="25"/>
  </si>
  <si>
    <t>青森県市町村職員退職手当組合一般会計</t>
    <rPh sb="0" eb="3">
      <t>アオモリケン</t>
    </rPh>
    <rPh sb="3" eb="6">
      <t>シチョウソン</t>
    </rPh>
    <rPh sb="6" eb="8">
      <t>ショクイン</t>
    </rPh>
    <rPh sb="8" eb="10">
      <t>タイショク</t>
    </rPh>
    <rPh sb="10" eb="12">
      <t>テアテ</t>
    </rPh>
    <rPh sb="12" eb="14">
      <t>クミアイ</t>
    </rPh>
    <phoneticPr fontId="25"/>
  </si>
  <si>
    <t>弘前地区環境整備事務組合一般会計</t>
    <rPh sb="0" eb="2">
      <t>ヒロサキ</t>
    </rPh>
    <rPh sb="2" eb="4">
      <t>チク</t>
    </rPh>
    <rPh sb="4" eb="6">
      <t>カンキョウ</t>
    </rPh>
    <rPh sb="6" eb="8">
      <t>セイビ</t>
    </rPh>
    <rPh sb="8" eb="10">
      <t>ジム</t>
    </rPh>
    <rPh sb="10" eb="12">
      <t>クミアイ</t>
    </rPh>
    <phoneticPr fontId="25"/>
  </si>
  <si>
    <t>弘前地区消防事務組合一般会計</t>
    <rPh sb="0" eb="2">
      <t>ヒロサキ</t>
    </rPh>
    <rPh sb="2" eb="4">
      <t>チク</t>
    </rPh>
    <rPh sb="4" eb="6">
      <t>ショウボウ</t>
    </rPh>
    <rPh sb="6" eb="8">
      <t>ジム</t>
    </rPh>
    <rPh sb="8" eb="10">
      <t>クミアイ</t>
    </rPh>
    <phoneticPr fontId="25"/>
  </si>
  <si>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5"/>
  </si>
  <si>
    <t>津軽広域連合一般会計</t>
    <rPh sb="0" eb="2">
      <t>ツガル</t>
    </rPh>
    <rPh sb="2" eb="4">
      <t>コウイキ</t>
    </rPh>
    <rPh sb="4" eb="6">
      <t>レンゴウ</t>
    </rPh>
    <phoneticPr fontId="25"/>
  </si>
  <si>
    <t>青森県後期高齢者医療広域連合一般会計</t>
    <rPh sb="0" eb="1">
      <t>アオ</t>
    </rPh>
    <rPh sb="1" eb="2">
      <t>モリ</t>
    </rPh>
    <rPh sb="2" eb="3">
      <t>ケン</t>
    </rPh>
    <rPh sb="3" eb="5">
      <t>コウキ</t>
    </rPh>
    <rPh sb="5" eb="8">
      <t>コウレイシャ</t>
    </rPh>
    <rPh sb="8" eb="10">
      <t>イリョウ</t>
    </rPh>
    <rPh sb="10" eb="12">
      <t>コウイキ</t>
    </rPh>
    <rPh sb="12" eb="14">
      <t>レンゴウ</t>
    </rPh>
    <rPh sb="14" eb="16">
      <t>イッパン</t>
    </rPh>
    <rPh sb="16" eb="18">
      <t>カイケイ</t>
    </rPh>
    <phoneticPr fontId="2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</si>
  <si>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5"/>
  </si>
  <si>
    <t>-</t>
    <phoneticPr fontId="2"/>
  </si>
  <si>
    <t>公共施設等整備基金</t>
    <phoneticPr fontId="5"/>
  </si>
  <si>
    <t>過疎地域自立促進特別事業基金</t>
    <phoneticPr fontId="5"/>
  </si>
  <si>
    <t>ふるさとづくり基金</t>
    <phoneticPr fontId="10"/>
  </si>
  <si>
    <t>スポーツ振興基金</t>
    <phoneticPr fontId="5"/>
  </si>
  <si>
    <t>ふるさと基金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</si>
</sst>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EE37-4635-8A83-390B7FE9D9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81291</c:v>
                </c:pt>
                <c:pt idx="1">
                  <c:v>56012</c:v>
                </c:pt>
                <c:pt idx="2">
                  <c:v>102715</c:v>
                </c:pt>
                <c:pt idx="3">
                  <c:v>120560</c:v>
                </c:pt>
                <c:pt idx="4">
                  <c:v>126070</c:v>
                </c:pt>
              </c:numCache>
            </c:numRef>
          </c:val>
          <c:smooth val="0"/>
          <c:extLst>
            <c:ext xmlns:c16="http://schemas.microsoft.com/office/drawing/2014/chart" uri="{C3380CC4-5D6E-409C-BE32-E72D297353CC}">
              <c16:uniqueId val="{00000001-EE37-4635-8A83-390B7FE9D9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8.0399999999999991</c:v>
                </c:pt>
                <c:pt idx="1">
                  <c:v>6.94</c:v>
                </c:pt>
                <c:pt idx="2">
                  <c:v>8.7100000000000009</c:v>
                </c:pt>
                <c:pt idx="3">
                  <c:v>5.72</c:v>
                </c:pt>
                <c:pt idx="4">
                  <c:v>8.91</c:v>
                </c:pt>
              </c:numCache>
            </c:numRef>
          </c:val>
          <c:extLst>
            <c:ext xmlns:c16="http://schemas.microsoft.com/office/drawing/2014/chart" uri="{C3380CC4-5D6E-409C-BE32-E72D297353CC}">
              <c16:uniqueId val="{00000000-C821-4D33-B89A-D0EB7B722E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28.71</c:v>
                </c:pt>
                <c:pt idx="1">
                  <c:v>27.73</c:v>
                </c:pt>
                <c:pt idx="2">
                  <c:v>26.06</c:v>
                </c:pt>
                <c:pt idx="3">
                  <c:v>26.87</c:v>
                </c:pt>
                <c:pt idx="4">
                  <c:v>26.69</c:v>
                </c:pt>
              </c:numCache>
            </c:numRef>
          </c:val>
          <c:extLst>
            <c:ext xmlns:c16="http://schemas.microsoft.com/office/drawing/2014/chart" uri="{C3380CC4-5D6E-409C-BE32-E72D297353CC}">
              <c16:uniqueId val="{00000001-C821-4D33-B89A-D0EB7B722E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14.95</c:v>
                </c:pt>
                <c:pt idx="1">
                  <c:v>-0.82</c:v>
                </c:pt>
                <c:pt idx="2">
                  <c:v>2.19</c:v>
                </c:pt>
                <c:pt idx="3">
                  <c:v>18.75</c:v>
                </c:pt>
                <c:pt idx="4">
                  <c:v>3.23</c:v>
                </c:pt>
              </c:numCache>
            </c:numRef>
          </c:val>
          <c:smooth val="0"/>
          <c:extLst>
            <c:ext xmlns:c16="http://schemas.microsoft.com/office/drawing/2014/chart" uri="{C3380CC4-5D6E-409C-BE32-E72D297353CC}">
              <c16:uniqueId val="{00000002-C821-4D33-B89A-D0EB7B722E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7AC-45DD-80E7-E3E9D79094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AC-45DD-80E7-E3E9D790942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0.04</c:v>
                </c:pt>
              </c:numCache>
            </c:numRef>
          </c:val>
          <c:extLst>
            <c:ext xmlns:c16="http://schemas.microsoft.com/office/drawing/2014/chart" uri="{C3380CC4-5D6E-409C-BE32-E72D297353CC}">
              <c16:uniqueId val="{00000002-C7AC-45DD-80E7-E3E9D790942C}"/>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0.04</c:v>
                </c:pt>
                <c:pt idx="8">
                  <c:v>#N/A</c:v>
                </c:pt>
                <c:pt idx="9">
                  <c:v>7.0000000000000007E-2</c:v>
                </c:pt>
              </c:numCache>
            </c:numRef>
          </c:val>
          <c:extLst>
            <c:ext xmlns:c16="http://schemas.microsoft.com/office/drawing/2014/chart" uri="{C3380CC4-5D6E-409C-BE32-E72D297353CC}">
              <c16:uniqueId val="{00000003-C7AC-45DD-80E7-E3E9D790942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0.05</c:v>
                </c:pt>
                <c:pt idx="4">
                  <c:v>#N/A</c:v>
                </c:pt>
                <c:pt idx="5">
                  <c:v>0.08</c:v>
                </c:pt>
                <c:pt idx="6">
                  <c:v>#N/A</c:v>
                </c:pt>
                <c:pt idx="7">
                  <c:v>0.09</c:v>
                </c:pt>
                <c:pt idx="8">
                  <c:v>#N/A</c:v>
                </c:pt>
                <c:pt idx="9">
                  <c:v>0.08</c:v>
                </c:pt>
              </c:numCache>
            </c:numRef>
          </c:val>
          <c:extLst>
            <c:ext xmlns:c16="http://schemas.microsoft.com/office/drawing/2014/chart" uri="{C3380CC4-5D6E-409C-BE32-E72D297353CC}">
              <c16:uniqueId val="{00000004-C7AC-45DD-80E7-E3E9D790942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c:v>
                </c:pt>
                <c:pt idx="4">
                  <c:v>#N/A</c:v>
                </c:pt>
                <c:pt idx="5">
                  <c:v>0.02</c:v>
                </c:pt>
                <c:pt idx="6">
                  <c:v>#N/A</c:v>
                </c:pt>
                <c:pt idx="7">
                  <c:v>0.02</c:v>
                </c:pt>
                <c:pt idx="8">
                  <c:v>#N/A</c:v>
                </c:pt>
                <c:pt idx="9">
                  <c:v>0.08</c:v>
                </c:pt>
              </c:numCache>
            </c:numRef>
          </c:val>
          <c:extLst>
            <c:ext xmlns:c16="http://schemas.microsoft.com/office/drawing/2014/chart" uri="{C3380CC4-5D6E-409C-BE32-E72D297353CC}">
              <c16:uniqueId val="{00000005-C7AC-45DD-80E7-E3E9D790942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0.69</c:v>
                </c:pt>
                <c:pt idx="2">
                  <c:v>#N/A</c:v>
                </c:pt>
                <c:pt idx="3">
                  <c:v>0.12</c:v>
                </c:pt>
                <c:pt idx="4">
                  <c:v>#N/A</c:v>
                </c:pt>
                <c:pt idx="5">
                  <c:v>1.28</c:v>
                </c:pt>
                <c:pt idx="6">
                  <c:v>#N/A</c:v>
                </c:pt>
                <c:pt idx="7">
                  <c:v>1.04</c:v>
                </c:pt>
                <c:pt idx="8">
                  <c:v>#N/A</c:v>
                </c:pt>
                <c:pt idx="9">
                  <c:v>0.56000000000000005</c:v>
                </c:pt>
              </c:numCache>
            </c:numRef>
          </c:val>
          <c:extLst>
            <c:ext xmlns:c16="http://schemas.microsoft.com/office/drawing/2014/chart" uri="{C3380CC4-5D6E-409C-BE32-E72D297353CC}">
              <c16:uniqueId val="{00000006-C7AC-45DD-80E7-E3E9D790942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0.01</c:v>
                </c:pt>
                <c:pt idx="1">
                  <c:v>#N/A</c:v>
                </c:pt>
                <c:pt idx="2">
                  <c:v>#N/A</c:v>
                </c:pt>
                <c:pt idx="3">
                  <c:v>0.1</c:v>
                </c:pt>
                <c:pt idx="4">
                  <c:v>#N/A</c:v>
                </c:pt>
                <c:pt idx="5">
                  <c:v>1.28</c:v>
                </c:pt>
                <c:pt idx="6">
                  <c:v>#N/A</c:v>
                </c:pt>
                <c:pt idx="7">
                  <c:v>1.67</c:v>
                </c:pt>
                <c:pt idx="8">
                  <c:v>#N/A</c:v>
                </c:pt>
                <c:pt idx="9">
                  <c:v>1.01</c:v>
                </c:pt>
              </c:numCache>
            </c:numRef>
          </c:val>
          <c:extLst>
            <c:ext xmlns:c16="http://schemas.microsoft.com/office/drawing/2014/chart" uri="{C3380CC4-5D6E-409C-BE32-E72D297353CC}">
              <c16:uniqueId val="{00000007-C7AC-45DD-80E7-E3E9D790942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0.98</c:v>
                </c:pt>
                <c:pt idx="2">
                  <c:v>#N/A</c:v>
                </c:pt>
                <c:pt idx="3">
                  <c:v>0.18</c:v>
                </c:pt>
                <c:pt idx="4">
                  <c:v>#N/A</c:v>
                </c:pt>
                <c:pt idx="5">
                  <c:v>0.71</c:v>
                </c:pt>
                <c:pt idx="6">
                  <c:v>#N/A</c:v>
                </c:pt>
                <c:pt idx="7">
                  <c:v>1.43</c:v>
                </c:pt>
                <c:pt idx="8">
                  <c:v>#N/A</c:v>
                </c:pt>
                <c:pt idx="9">
                  <c:v>1.68</c:v>
                </c:pt>
              </c:numCache>
            </c:numRef>
          </c:val>
          <c:extLst>
            <c:ext xmlns:c16="http://schemas.microsoft.com/office/drawing/2014/chart" uri="{C3380CC4-5D6E-409C-BE32-E72D297353CC}">
              <c16:uniqueId val="{00000008-C7AC-45DD-80E7-E3E9D79094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8.0299999999999994</c:v>
                </c:pt>
                <c:pt idx="2">
                  <c:v>#N/A</c:v>
                </c:pt>
                <c:pt idx="3">
                  <c:v>6.93</c:v>
                </c:pt>
                <c:pt idx="4">
                  <c:v>#N/A</c:v>
                </c:pt>
                <c:pt idx="5">
                  <c:v>8.6999999999999993</c:v>
                </c:pt>
                <c:pt idx="6">
                  <c:v>#N/A</c:v>
                </c:pt>
                <c:pt idx="7">
                  <c:v>5.71</c:v>
                </c:pt>
                <c:pt idx="8">
                  <c:v>#N/A</c:v>
                </c:pt>
                <c:pt idx="9">
                  <c:v>8.9</c:v>
                </c:pt>
              </c:numCache>
            </c:numRef>
          </c:val>
          <c:extLst>
            <c:ext xmlns:c16="http://schemas.microsoft.com/office/drawing/2014/chart" uri="{C3380CC4-5D6E-409C-BE32-E72D297353CC}">
              <c16:uniqueId val="{00000009-C7AC-45DD-80E7-E3E9D79094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442</c:v>
                </c:pt>
                <c:pt idx="5">
                  <c:v>431</c:v>
                </c:pt>
                <c:pt idx="8">
                  <c:v>416</c:v>
                </c:pt>
                <c:pt idx="11">
                  <c:v>426</c:v>
                </c:pt>
                <c:pt idx="14">
                  <c:v>453</c:v>
                </c:pt>
              </c:numCache>
            </c:numRef>
          </c:val>
          <c:extLst>
            <c:ext xmlns:c16="http://schemas.microsoft.com/office/drawing/2014/chart" uri="{C3380CC4-5D6E-409C-BE32-E72D297353CC}">
              <c16:uniqueId val="{00000000-8080-421A-BECC-9D42038D06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80-421A-BECC-9D42038D06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080-421A-BECC-9D42038D06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104</c:v>
                </c:pt>
                <c:pt idx="3">
                  <c:v>98</c:v>
                </c:pt>
                <c:pt idx="6">
                  <c:v>91</c:v>
                </c:pt>
                <c:pt idx="9">
                  <c:v>75</c:v>
                </c:pt>
                <c:pt idx="12">
                  <c:v>80</c:v>
                </c:pt>
              </c:numCache>
            </c:numRef>
          </c:val>
          <c:extLst>
            <c:ext xmlns:c16="http://schemas.microsoft.com/office/drawing/2014/chart" uri="{C3380CC4-5D6E-409C-BE32-E72D297353CC}">
              <c16:uniqueId val="{00000003-8080-421A-BECC-9D42038D06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198</c:v>
                </c:pt>
                <c:pt idx="3">
                  <c:v>196</c:v>
                </c:pt>
                <c:pt idx="6">
                  <c:v>180</c:v>
                </c:pt>
                <c:pt idx="9">
                  <c:v>187</c:v>
                </c:pt>
                <c:pt idx="12">
                  <c:v>184</c:v>
                </c:pt>
              </c:numCache>
            </c:numRef>
          </c:val>
          <c:extLst>
            <c:ext xmlns:c16="http://schemas.microsoft.com/office/drawing/2014/chart" uri="{C3380CC4-5D6E-409C-BE32-E72D297353CC}">
              <c16:uniqueId val="{00000004-8080-421A-BECC-9D42038D06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80-421A-BECC-9D42038D06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80-421A-BECC-9D42038D06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613</c:v>
                </c:pt>
                <c:pt idx="3">
                  <c:v>583</c:v>
                </c:pt>
                <c:pt idx="6">
                  <c:v>573</c:v>
                </c:pt>
                <c:pt idx="9">
                  <c:v>614</c:v>
                </c:pt>
                <c:pt idx="12">
                  <c:v>600</c:v>
                </c:pt>
              </c:numCache>
            </c:numRef>
          </c:val>
          <c:extLst>
            <c:ext xmlns:c16="http://schemas.microsoft.com/office/drawing/2014/chart" uri="{C3380CC4-5D6E-409C-BE32-E72D297353CC}">
              <c16:uniqueId val="{00000007-8080-421A-BECC-9D42038D06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473</c:v>
                </c:pt>
                <c:pt idx="2">
                  <c:v>#N/A</c:v>
                </c:pt>
                <c:pt idx="3">
                  <c:v>#N/A</c:v>
                </c:pt>
                <c:pt idx="4">
                  <c:v>446</c:v>
                </c:pt>
                <c:pt idx="5">
                  <c:v>#N/A</c:v>
                </c:pt>
                <c:pt idx="6">
                  <c:v>#N/A</c:v>
                </c:pt>
                <c:pt idx="7">
                  <c:v>428</c:v>
                </c:pt>
                <c:pt idx="8">
                  <c:v>#N/A</c:v>
                </c:pt>
                <c:pt idx="9">
                  <c:v>#N/A</c:v>
                </c:pt>
                <c:pt idx="10">
                  <c:v>450</c:v>
                </c:pt>
                <c:pt idx="11">
                  <c:v>#N/A</c:v>
                </c:pt>
                <c:pt idx="12">
                  <c:v>#N/A</c:v>
                </c:pt>
                <c:pt idx="13">
                  <c:v>411</c:v>
                </c:pt>
                <c:pt idx="14">
                  <c:v>#N/A</c:v>
                </c:pt>
              </c:numCache>
            </c:numRef>
          </c:val>
          <c:smooth val="0"/>
          <c:extLst>
            <c:ext xmlns:c16="http://schemas.microsoft.com/office/drawing/2014/chart" uri="{C3380CC4-5D6E-409C-BE32-E72D297353CC}">
              <c16:uniqueId val="{00000008-8080-421A-BECC-9D42038D06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5232</c:v>
                </c:pt>
                <c:pt idx="5">
                  <c:v>5140</c:v>
                </c:pt>
                <c:pt idx="8">
                  <c:v>4895</c:v>
                </c:pt>
                <c:pt idx="11">
                  <c:v>5603</c:v>
                </c:pt>
                <c:pt idx="14">
                  <c:v>5389</c:v>
                </c:pt>
              </c:numCache>
            </c:numRef>
          </c:val>
          <c:extLst>
            <c:ext xmlns:c16="http://schemas.microsoft.com/office/drawing/2014/chart" uri="{C3380CC4-5D6E-409C-BE32-E72D297353CC}">
              <c16:uniqueId val="{00000000-E886-497C-9C2D-35BD3BDCDB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189</c:v>
                </c:pt>
                <c:pt idx="5">
                  <c:v>179</c:v>
                </c:pt>
                <c:pt idx="8">
                  <c:v>66</c:v>
                </c:pt>
                <c:pt idx="11">
                  <c:v>55</c:v>
                </c:pt>
                <c:pt idx="14">
                  <c:v>2</c:v>
                </c:pt>
              </c:numCache>
            </c:numRef>
          </c:val>
          <c:extLst>
            <c:ext xmlns:c16="http://schemas.microsoft.com/office/drawing/2014/chart" uri="{C3380CC4-5D6E-409C-BE32-E72D297353CC}">
              <c16:uniqueId val="{00000001-E886-497C-9C2D-35BD3BDCDB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1818</c:v>
                </c:pt>
                <c:pt idx="5">
                  <c:v>2093</c:v>
                </c:pt>
                <c:pt idx="8">
                  <c:v>2685</c:v>
                </c:pt>
                <c:pt idx="11">
                  <c:v>2333</c:v>
                </c:pt>
                <c:pt idx="14">
                  <c:v>2558</c:v>
                </c:pt>
              </c:numCache>
            </c:numRef>
          </c:val>
          <c:extLst>
            <c:ext xmlns:c16="http://schemas.microsoft.com/office/drawing/2014/chart" uri="{C3380CC4-5D6E-409C-BE32-E72D297353CC}">
              <c16:uniqueId val="{00000002-E886-497C-9C2D-35BD3BDCDB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86-497C-9C2D-35BD3BDCDB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86-497C-9C2D-35BD3BDCDB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E886-497C-9C2D-35BD3BDCDB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448</c:v>
                </c:pt>
                <c:pt idx="3">
                  <c:v>401</c:v>
                </c:pt>
                <c:pt idx="6">
                  <c:v>379</c:v>
                </c:pt>
                <c:pt idx="9">
                  <c:v>362</c:v>
                </c:pt>
                <c:pt idx="12">
                  <c:v>678</c:v>
                </c:pt>
              </c:numCache>
            </c:numRef>
          </c:val>
          <c:extLst>
            <c:ext xmlns:c16="http://schemas.microsoft.com/office/drawing/2014/chart" uri="{C3380CC4-5D6E-409C-BE32-E72D297353CC}">
              <c16:uniqueId val="{00000006-E886-497C-9C2D-35BD3BDCDB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845</c:v>
                </c:pt>
                <c:pt idx="3">
                  <c:v>786</c:v>
                </c:pt>
                <c:pt idx="6">
                  <c:v>723</c:v>
                </c:pt>
                <c:pt idx="9">
                  <c:v>650</c:v>
                </c:pt>
                <c:pt idx="12">
                  <c:v>582</c:v>
                </c:pt>
              </c:numCache>
            </c:numRef>
          </c:val>
          <c:extLst>
            <c:ext xmlns:c16="http://schemas.microsoft.com/office/drawing/2014/chart" uri="{C3380CC4-5D6E-409C-BE32-E72D297353CC}">
              <c16:uniqueId val="{00000007-E886-497C-9C2D-35BD3BDCDB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2552</c:v>
                </c:pt>
                <c:pt idx="3">
                  <c:v>2449</c:v>
                </c:pt>
                <c:pt idx="6">
                  <c:v>2332</c:v>
                </c:pt>
                <c:pt idx="9">
                  <c:v>2224</c:v>
                </c:pt>
                <c:pt idx="12">
                  <c:v>2107</c:v>
                </c:pt>
              </c:numCache>
            </c:numRef>
          </c:val>
          <c:extLst>
            <c:ext xmlns:c16="http://schemas.microsoft.com/office/drawing/2014/chart" uri="{C3380CC4-5D6E-409C-BE32-E72D297353CC}">
              <c16:uniqueId val="{00000008-E886-497C-9C2D-35BD3BDCDB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886-497C-9C2D-35BD3BDCDB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7765</c:v>
                </c:pt>
                <c:pt idx="3">
                  <c:v>7596</c:v>
                </c:pt>
                <c:pt idx="6">
                  <c:v>7850</c:v>
                </c:pt>
                <c:pt idx="9">
                  <c:v>7306</c:v>
                </c:pt>
                <c:pt idx="12">
                  <c:v>7392</c:v>
                </c:pt>
              </c:numCache>
            </c:numRef>
          </c:val>
          <c:extLst>
            <c:ext xmlns:c16="http://schemas.microsoft.com/office/drawing/2014/chart" uri="{C3380CC4-5D6E-409C-BE32-E72D297353CC}">
              <c16:uniqueId val="{0000000A-E886-497C-9C2D-35BD3BDCDB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4372</c:v>
                </c:pt>
                <c:pt idx="2">
                  <c:v>#N/A</c:v>
                </c:pt>
                <c:pt idx="3">
                  <c:v>#N/A</c:v>
                </c:pt>
                <c:pt idx="4">
                  <c:v>3820</c:v>
                </c:pt>
                <c:pt idx="5">
                  <c:v>#N/A</c:v>
                </c:pt>
                <c:pt idx="6">
                  <c:v>#N/A</c:v>
                </c:pt>
                <c:pt idx="7">
                  <c:v>3639</c:v>
                </c:pt>
                <c:pt idx="8">
                  <c:v>#N/A</c:v>
                </c:pt>
                <c:pt idx="9">
                  <c:v>#N/A</c:v>
                </c:pt>
                <c:pt idx="10">
                  <c:v>2552</c:v>
                </c:pt>
                <c:pt idx="11">
                  <c:v>#N/A</c:v>
                </c:pt>
                <c:pt idx="12">
                  <c:v>#N/A</c:v>
                </c:pt>
                <c:pt idx="13">
                  <c:v>2810</c:v>
                </c:pt>
                <c:pt idx="14">
                  <c:v>#N/A</c:v>
                </c:pt>
              </c:numCache>
            </c:numRef>
          </c:val>
          <c:smooth val="0"/>
          <c:extLst>
            <c:ext xmlns:c16="http://schemas.microsoft.com/office/drawing/2014/chart" uri="{C3380CC4-5D6E-409C-BE32-E72D297353CC}">
              <c16:uniqueId val="{0000000B-E886-497C-9C2D-35BD3BDCDB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1013</c:v>
                </c:pt>
                <c:pt idx="1">
                  <c:v>1013</c:v>
                </c:pt>
                <c:pt idx="2">
                  <c:v>1013</c:v>
                </c:pt>
              </c:numCache>
            </c:numRef>
          </c:val>
          <c:extLst>
            <c:ext xmlns:c16="http://schemas.microsoft.com/office/drawing/2014/chart" uri="{C3380CC4-5D6E-409C-BE32-E72D297353CC}">
              <c16:uniqueId val="{00000000-F81A-479D-AA1D-C059DC5BFF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512</c:v>
                </c:pt>
                <c:pt idx="1">
                  <c:v>6</c:v>
                </c:pt>
                <c:pt idx="2">
                  <c:v>221</c:v>
                </c:pt>
              </c:numCache>
            </c:numRef>
          </c:val>
          <c:extLst>
            <c:ext xmlns:c16="http://schemas.microsoft.com/office/drawing/2014/chart" uri="{C3380CC4-5D6E-409C-BE32-E72D297353CC}">
              <c16:uniqueId val="{00000001-F81A-479D-AA1D-C059DC5BFF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935</c:v>
                </c:pt>
                <c:pt idx="1">
                  <c:v>1027</c:v>
                </c:pt>
                <c:pt idx="2">
                  <c:v>986</c:v>
                </c:pt>
              </c:numCache>
            </c:numRef>
          </c:val>
          <c:extLst>
            <c:ext xmlns:c16="http://schemas.microsoft.com/office/drawing/2014/chart" uri="{C3380CC4-5D6E-409C-BE32-E72D297353CC}">
              <c16:uniqueId val="{00000002-F81A-479D-AA1D-C059DC5BFF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8,470
8,467
163.43
6,671,175
6,317,963
338,241
3,797,171
7,392,133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人口の減少とともに、全国平均を上回る高齢化率（令和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）及び低い生産年齢人口率（同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）に加え、産業構造が脆弱であることから、財政基盤が弱く、類似団体平均、全国平均及び県平均を下回っている。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投資的経費の抑制や、定員管理・給与の適正化による人件費の抑制等、歳出の徹底的な削減を継続するとともに、税の徴収強化等による歳入確保に努め、財政基盤の強化に努める。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第三セクター等改革推進債に係る公債費の影響により、平成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令和４年度決算は、物価高騰に伴い光熱費をはじめとした物件費等の増により、比率は上がった。令和５年度では新たに診療所事業特別会計が普通会計となったことから比率はあがった。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今後も繰上償還による公債費の抑制等により、経常経費の削減に努めるとともに、税の徴収強化により、経常一般財源の確保に努める。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32004</xdr:rowOff>
    </xdr:from>
    <xdr:to>
      <xdr:col>23</xdr:col>
      <xdr:colOff>133350</xdr:colOff>
      <xdr:row>65</xdr:row>
      <xdr:rowOff>65786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7625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65</xdr:row>
      <xdr:rowOff>32004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81868"/>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65</xdr:row>
      <xdr:rowOff>114046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8186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114046</xdr:rowOff>
    </xdr:from>
    <xdr:to>
      <xdr:col>11</xdr:col>
      <xdr:colOff>31750</xdr:colOff>
      <xdr:row>65</xdr:row>
      <xdr:rowOff>118872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2582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令和２年度より会計年度任用職員制度が開始されたため、人件費については増加傾向にある。令和５年度は給与改定等に伴い令和４年度より増となっている。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人件費、物件費等の人口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228,697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今後も定員管理・給与の適正化等により人件費を抑制するとともに、事務事業の見直し等により物件費等の抑制に努める。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108789</xdr:rowOff>
    </xdr:from>
    <xdr:to>
      <xdr:col>23</xdr:col>
      <xdr:colOff>133350</xdr:colOff>
      <xdr:row>88</xdr:row>
      <xdr:rowOff>69572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67689"/>
          <a:ext cx="0" cy="989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41649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2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69572</xdr:rowOff>
    </xdr:from>
    <xdr:to>
      <xdr:col>24</xdr:col>
      <xdr:colOff>12700</xdr:colOff>
      <xdr:row>88</xdr:row>
      <xdr:rowOff>69572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157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23716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1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108789</xdr:rowOff>
    </xdr:from>
    <xdr:to>
      <xdr:col>24</xdr:col>
      <xdr:colOff>12700</xdr:colOff>
      <xdr:row>82</xdr:row>
      <xdr:rowOff>108789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147008</xdr:rowOff>
    </xdr:from>
    <xdr:to>
      <xdr:col>23</xdr:col>
      <xdr:colOff>133350</xdr:colOff>
      <xdr:row>83</xdr:row>
      <xdr:rowOff>30189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05908"/>
          <a:ext cx="838200" cy="5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51201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53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79124</xdr:rowOff>
    </xdr:from>
    <xdr:to>
      <xdr:col>23</xdr:col>
      <xdr:colOff>184150</xdr:colOff>
      <xdr:row>85</xdr:row>
      <xdr:rowOff>9274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100222</xdr:rowOff>
    </xdr:from>
    <xdr:to>
      <xdr:col>19</xdr:col>
      <xdr:colOff>133350</xdr:colOff>
      <xdr:row>82</xdr:row>
      <xdr:rowOff>147008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59122"/>
          <a:ext cx="8890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55245</xdr:rowOff>
    </xdr:from>
    <xdr:to>
      <xdr:col>19</xdr:col>
      <xdr:colOff>184150</xdr:colOff>
      <xdr:row>84</xdr:row>
      <xdr:rowOff>156845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5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141622</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43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100222</xdr:rowOff>
    </xdr:from>
    <xdr:to>
      <xdr:col>15</xdr:col>
      <xdr:colOff>82550</xdr:colOff>
      <xdr:row>82</xdr:row>
      <xdr:rowOff>105150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159122"/>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33167</xdr:rowOff>
    </xdr:from>
    <xdr:to>
      <xdr:col>15</xdr:col>
      <xdr:colOff>133350</xdr:colOff>
      <xdr:row>84</xdr:row>
      <xdr:rowOff>134767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43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119544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52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22109</xdr:rowOff>
    </xdr:from>
    <xdr:to>
      <xdr:col>11</xdr:col>
      <xdr:colOff>31750</xdr:colOff>
      <xdr:row>82</xdr:row>
      <xdr:rowOff>105150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81009"/>
          <a:ext cx="889000" cy="8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165691</xdr:rowOff>
    </xdr:from>
    <xdr:to>
      <xdr:col>11</xdr:col>
      <xdr:colOff>82550</xdr:colOff>
      <xdr:row>84</xdr:row>
      <xdr:rowOff>95841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80618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114846</xdr:rowOff>
    </xdr:from>
    <xdr:to>
      <xdr:col>7</xdr:col>
      <xdr:colOff>31750</xdr:colOff>
      <xdr:row>84</xdr:row>
      <xdr:rowOff>44996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4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29773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3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150839</xdr:rowOff>
    </xdr:from>
    <xdr:to>
      <xdr:col>23</xdr:col>
      <xdr:colOff>184150</xdr:colOff>
      <xdr:row>83</xdr:row>
      <xdr:rowOff>80989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72116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3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96208</xdr:rowOff>
    </xdr:from>
    <xdr:to>
      <xdr:col>19</xdr:col>
      <xdr:colOff>184150</xdr:colOff>
      <xdr:row>83</xdr:row>
      <xdr:rowOff>26358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5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36535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2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49422</xdr:rowOff>
    </xdr:from>
    <xdr:to>
      <xdr:col>15</xdr:col>
      <xdr:colOff>133350</xdr:colOff>
      <xdr:row>82</xdr:row>
      <xdr:rowOff>151022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161199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7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54350</xdr:rowOff>
    </xdr:from>
    <xdr:to>
      <xdr:col>11</xdr:col>
      <xdr:colOff>82550</xdr:colOff>
      <xdr:row>82</xdr:row>
      <xdr:rowOff>155950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166127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8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142759</xdr:rowOff>
    </xdr:from>
    <xdr:to>
      <xdr:col>7</xdr:col>
      <xdr:colOff>31750</xdr:colOff>
      <xdr:row>82</xdr:row>
      <xdr:rowOff>72909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83086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年度から継続していた、一般職</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の独自削減を撤廃し、特別職</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（役職加算なし）から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へ引き下げた。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年度からは特別職に係る独自削減についても撤廃した。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それにより、ラスパイレス指数は上昇したが、類似団体との比較では低い状況となっており、全国の市区町村においては下位から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番目、県内では下位から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今後も人事委員会勧告等を踏まえつつ、給与の適正化に努める。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111478</xdr:rowOff>
    </xdr:from>
    <xdr:to>
      <xdr:col>81</xdr:col>
      <xdr:colOff>44450</xdr:colOff>
      <xdr:row>80</xdr:row>
      <xdr:rowOff>124884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382747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111478</xdr:rowOff>
    </xdr:from>
    <xdr:to>
      <xdr:col>77</xdr:col>
      <xdr:colOff>44450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38274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60678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8811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111478</xdr:rowOff>
    </xdr:from>
    <xdr:to>
      <xdr:col>68</xdr:col>
      <xdr:colOff>152400</xdr:colOff>
      <xdr:row>80</xdr:row>
      <xdr:rowOff>165100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8274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74084</xdr:rowOff>
    </xdr:from>
    <xdr:to>
      <xdr:col>81</xdr:col>
      <xdr:colOff>95250</xdr:colOff>
      <xdr:row>81</xdr:row>
      <xdr:rowOff>4234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90611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63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60678</xdr:rowOff>
    </xdr:from>
    <xdr:to>
      <xdr:col>77</xdr:col>
      <xdr:colOff>95250</xdr:colOff>
      <xdr:row>80</xdr:row>
      <xdr:rowOff>162278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7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1005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545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9878</xdr:rowOff>
    </xdr:from>
    <xdr:to>
      <xdr:col>73</xdr:col>
      <xdr:colOff>44450</xdr:colOff>
      <xdr:row>81</xdr:row>
      <xdr:rowOff>111478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121655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60678</xdr:rowOff>
    </xdr:from>
    <xdr:to>
      <xdr:col>64</xdr:col>
      <xdr:colOff>152400</xdr:colOff>
      <xdr:row>80</xdr:row>
      <xdr:rowOff>162278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7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54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財政健全化計画に基づき、平成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年度までは原則退職者不補充としたこと等により、普通会計において、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類似団体との比較でも最も低い状況であり、今後も定員適正化計画に基づき、定員管理の適正化を図る。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99975</xdr:rowOff>
    </xdr:from>
    <xdr:to>
      <xdr:col>81</xdr:col>
      <xdr:colOff>44450</xdr:colOff>
      <xdr:row>58</xdr:row>
      <xdr:rowOff>123139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044075"/>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59919</xdr:rowOff>
    </xdr:from>
    <xdr:to>
      <xdr:col>77</xdr:col>
      <xdr:colOff>44450</xdr:colOff>
      <xdr:row>58</xdr:row>
      <xdr:rowOff>99975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004019"/>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49302</xdr:rowOff>
    </xdr:from>
    <xdr:to>
      <xdr:col>72</xdr:col>
      <xdr:colOff>203200</xdr:colOff>
      <xdr:row>58</xdr:row>
      <xdr:rowOff>59919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999340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34823</xdr:rowOff>
    </xdr:from>
    <xdr:to>
      <xdr:col>68</xdr:col>
      <xdr:colOff>152400</xdr:colOff>
      <xdr:row>58</xdr:row>
      <xdr:rowOff>49302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997892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72339</xdr:rowOff>
    </xdr:from>
    <xdr:to>
      <xdr:col>81</xdr:col>
      <xdr:colOff>95250</xdr:colOff>
      <xdr:row>59</xdr:row>
      <xdr:rowOff>2489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01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165066</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99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49175</xdr:rowOff>
    </xdr:from>
    <xdr:to>
      <xdr:col>77</xdr:col>
      <xdr:colOff>95250</xdr:colOff>
      <xdr:row>58</xdr:row>
      <xdr:rowOff>150775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99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160952</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76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9119</xdr:rowOff>
    </xdr:from>
    <xdr:to>
      <xdr:col>73</xdr:col>
      <xdr:colOff>44450</xdr:colOff>
      <xdr:row>58</xdr:row>
      <xdr:rowOff>110719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99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120896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72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169952</xdr:rowOff>
    </xdr:from>
    <xdr:to>
      <xdr:col>68</xdr:col>
      <xdr:colOff>203200</xdr:colOff>
      <xdr:row>58</xdr:row>
      <xdr:rowOff>100102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994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110279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7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155473</xdr:rowOff>
    </xdr:from>
    <xdr:to>
      <xdr:col>64</xdr:col>
      <xdr:colOff>152400</xdr:colOff>
      <xdr:row>58</xdr:row>
      <xdr:rowOff>85623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99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95800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69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㈶大鰐町開発公社、大鰐地域総合開発㈱の両法人の債務に係る損失補償の履行（影響額約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年度に大きく上昇し、類似団体との比較では高い状況にある。ピークとなる平成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百万円）、令和元年度（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百万円）及び令和４年度（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百万円）に実施した第三セクター等改革推進債の一部繰上償還の効果や、償還に伴う公債費の減少により、令和５年度は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今後も第三セクター等改革推進債の繰上償還の実施等により、実質公債費比率を引き下げる。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33444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1941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81704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234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43</xdr:row>
      <xdr:rowOff>22860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2826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135467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39521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早期健全化基準（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下回っているものの、類似団体平均を大きく上回っている。主な要因は、㈶大鰐町開発公社、大鰐地域総合開発㈱の両法人の債務に対する損失補償に充てるために発行した第三セクター等改革推進債（発行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百万円）であるが、令和４年度末の一部繰上償還に伴い比率は大きく改善した。また、令和５年度は新たに診療所事業特別会計が普通会計になったことから比率は上がった。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積立基金等の増に伴い改善はしているが、今後も第三セクター等改革推進債の一部繰上償還の実施や歳入確保・歳出削減を図り、更なる将来負担の抑制に努める。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102688</xdr:rowOff>
    </xdr:from>
    <xdr:to>
      <xdr:col>81</xdr:col>
      <xdr:colOff>44450</xdr:colOff>
      <xdr:row>19</xdr:row>
      <xdr:rowOff>20864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3188788"/>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102688</xdr:rowOff>
    </xdr:from>
    <xdr:to>
      <xdr:col>77</xdr:col>
      <xdr:colOff>44450</xdr:colOff>
      <xdr:row>20</xdr:row>
      <xdr:rowOff>88416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188788"/>
          <a:ext cx="889000" cy="32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88416</xdr:rowOff>
    </xdr:from>
    <xdr:to>
      <xdr:col>72</xdr:col>
      <xdr:colOff>203200</xdr:colOff>
      <xdr:row>21</xdr:row>
      <xdr:rowOff>68640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51741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68640</xdr:rowOff>
    </xdr:from>
    <xdr:to>
      <xdr:col>68</xdr:col>
      <xdr:colOff>152400</xdr:colOff>
      <xdr:row>22</xdr:row>
      <xdr:rowOff>160322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669090"/>
          <a:ext cx="889000" cy="2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141514</xdr:rowOff>
    </xdr:from>
    <xdr:to>
      <xdr:col>81</xdr:col>
      <xdr:colOff>95250</xdr:colOff>
      <xdr:row>19</xdr:row>
      <xdr:rowOff>71664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113591</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51888</xdr:rowOff>
    </xdr:from>
    <xdr:to>
      <xdr:col>77</xdr:col>
      <xdr:colOff>95250</xdr:colOff>
      <xdr:row>18</xdr:row>
      <xdr:rowOff>153488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1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138266</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22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37616</xdr:rowOff>
    </xdr:from>
    <xdr:to>
      <xdr:col>73</xdr:col>
      <xdr:colOff>44450</xdr:colOff>
      <xdr:row>20</xdr:row>
      <xdr:rowOff>139216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4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123993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55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17840</xdr:rowOff>
    </xdr:from>
    <xdr:to>
      <xdr:col>68</xdr:col>
      <xdr:colOff>203200</xdr:colOff>
      <xdr:row>21</xdr:row>
      <xdr:rowOff>119440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6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104217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70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109522</xdr:rowOff>
    </xdr:from>
    <xdr:to>
      <xdr:col>64</xdr:col>
      <xdr:colOff>152400</xdr:colOff>
      <xdr:row>23</xdr:row>
      <xdr:rowOff>39672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8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24449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9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8,470
8,467
163.43
6,671,175
6,317,963
338,241
3,797,171
7,392,133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財政健全化計画、財政運営計画等に基づく定員管理の徹底（平成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年度までは原則退職者不補充）により、類似団体平均及び全国平均を下回っている。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年度では診療所事業特別会計が普通会計となったことから比率が上がった。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今後も定員管理・給与の適正化等により、人件費の抑制に努める。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1058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5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57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191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類似団体平均、全国平均及び県平均を上回っている。物価高騰に伴い光熱費や消耗品などが値上がりしていることに伴い、増となった。また、令和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年度では診療所事業特別会計が普通会計となったことから比率が上がった。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今後は事務事業の見直し等により、抑制に努める。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22225</xdr:rowOff>
    </xdr:from>
    <xdr:to>
      <xdr:col>82</xdr:col>
      <xdr:colOff>107950</xdr:colOff>
      <xdr:row>18</xdr:row>
      <xdr:rowOff>41275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65425"/>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41275</xdr:rowOff>
    </xdr:from>
    <xdr:to>
      <xdr:col>78</xdr:col>
      <xdr:colOff>69850</xdr:colOff>
      <xdr:row>16</xdr:row>
      <xdr:rowOff>22225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1302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41275</xdr:rowOff>
    </xdr:from>
    <xdr:to>
      <xdr:col>73</xdr:col>
      <xdr:colOff>180975</xdr:colOff>
      <xdr:row>15</xdr:row>
      <xdr:rowOff>98425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130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98425</xdr:rowOff>
    </xdr:from>
    <xdr:to>
      <xdr:col>69</xdr:col>
      <xdr:colOff>92075</xdr:colOff>
      <xdr:row>16</xdr:row>
      <xdr:rowOff>41275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701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161925</xdr:rowOff>
    </xdr:from>
    <xdr:to>
      <xdr:col>82</xdr:col>
      <xdr:colOff>158750</xdr:colOff>
      <xdr:row>18</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134002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142875</xdr:rowOff>
    </xdr:from>
    <xdr:to>
      <xdr:col>78</xdr:col>
      <xdr:colOff>120650</xdr:colOff>
      <xdr:row>16</xdr:row>
      <xdr:rowOff>73025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83202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161925</xdr:rowOff>
    </xdr:from>
    <xdr:to>
      <xdr:col>74</xdr:col>
      <xdr:colOff>31750</xdr:colOff>
      <xdr:row>15</xdr:row>
      <xdr:rowOff>92075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47625</xdr:rowOff>
    </xdr:from>
    <xdr:to>
      <xdr:col>69</xdr:col>
      <xdr:colOff>142875</xdr:colOff>
      <xdr:row>15</xdr:row>
      <xdr:rowOff>149225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159402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161925</xdr:rowOff>
    </xdr:from>
    <xdr:to>
      <xdr:col>65</xdr:col>
      <xdr:colOff>53975</xdr:colOff>
      <xdr:row>16</xdr:row>
      <xdr:rowOff>92075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102252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障害者自立支援給付費の増等により、平成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年度より類似団体平均値を上回っている。令和５年度は電力・ガス・食料品等価格高騰緊急支援給付金等により、増となった。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単独事業については、適宜、近隣市町村の状況等により、実施内容の見直しを行う。</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下水道事業への繰出金において、平成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年度より新たに繰出基準の対象（高資本費対策経費）となったこと等により類似団体平均、全国平均及び県平均を大きく上回った。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下水道事業に対しては、公債費の高止まりが続くため、今後も繰り出しが必要である。引き続き使用料の増収等による経営健全化を図り、繰出金の抑制に努める。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67564</xdr:rowOff>
    </xdr:from>
    <xdr:to>
      <xdr:col>82</xdr:col>
      <xdr:colOff>107950</xdr:colOff>
      <xdr:row>58</xdr:row>
      <xdr:rowOff>122428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100116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90424</xdr:rowOff>
    </xdr:from>
    <xdr:to>
      <xdr:col>78</xdr:col>
      <xdr:colOff>69850</xdr:colOff>
      <xdr:row>58</xdr:row>
      <xdr:rowOff>122428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10034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90424</xdr:rowOff>
    </xdr:from>
    <xdr:to>
      <xdr:col>73</xdr:col>
      <xdr:colOff>180975</xdr:colOff>
      <xdr:row>58</xdr:row>
      <xdr:rowOff>163576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100345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140716</xdr:rowOff>
    </xdr:from>
    <xdr:to>
      <xdr:col>69</xdr:col>
      <xdr:colOff>92075</xdr:colOff>
      <xdr:row>58</xdr:row>
      <xdr:rowOff>163576</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100848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xdr:rowOff>
    </xdr:from>
    <xdr:to>
      <xdr:col>82</xdr:col>
      <xdr:colOff>158750</xdr:colOff>
      <xdr:row>58</xdr:row>
      <xdr:rowOff>118364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160291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71628</xdr:rowOff>
    </xdr:from>
    <xdr:to>
      <xdr:col>78</xdr:col>
      <xdr:colOff>120650</xdr:colOff>
      <xdr:row>59</xdr:row>
      <xdr:rowOff>1778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100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158005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1010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39624</xdr:rowOff>
    </xdr:from>
    <xdr:to>
      <xdr:col>74</xdr:col>
      <xdr:colOff>31750</xdr:colOff>
      <xdr:row>58</xdr:row>
      <xdr:rowOff>141224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126001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112776</xdr:rowOff>
    </xdr:from>
    <xdr:to>
      <xdr:col>69</xdr:col>
      <xdr:colOff>142875</xdr:colOff>
      <xdr:row>59</xdr:row>
      <xdr:rowOff>42926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27703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89916</xdr:rowOff>
    </xdr:from>
    <xdr:to>
      <xdr:col>65</xdr:col>
      <xdr:colOff>53975</xdr:colOff>
      <xdr:row>59</xdr:row>
      <xdr:rowOff>20066</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4843</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一部事務組合等への負担金等が多額になっているため、類似団体平均、全国平均及び県平均を上回っている。病院事業会計が廃止となったことから令和４年度と比較して減少した。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これまで同様、町単独補助金の見直しを進めるとともに、事務事業の見直し等により補助費等の抑制を図る。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154432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6379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614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39</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6146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14986</xdr:rowOff>
    </xdr:from>
    <xdr:to>
      <xdr:col>69</xdr:col>
      <xdr:colOff>92075</xdr:colOff>
      <xdr:row>39</xdr:row>
      <xdr:rowOff>28702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7015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135636</xdr:rowOff>
    </xdr:from>
    <xdr:to>
      <xdr:col>69</xdr:col>
      <xdr:colOff>142875</xdr:colOff>
      <xdr:row>39</xdr:row>
      <xdr:rowOff>65786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50563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149352</xdr:rowOff>
    </xdr:from>
    <xdr:to>
      <xdr:col>65</xdr:col>
      <xdr:colOff>53975</xdr:colOff>
      <xdr:row>39</xdr:row>
      <xdr:rowOff>79502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64279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年度から第三セクター等改革推進債の償還が始まったため、公債費は大きく上昇した。平成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年度に実施した第三セクター等改革推進債の一部繰上償還（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百万円）の効果等により平成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年度に大きく減少し、令和元年度（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百万円）及び令和４年度（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百万円）にも一部繰上償還を行った。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引き続き繰上償還の実施等により、公債費の抑制を図る。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92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100330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657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96520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65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26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27957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令和３年度においては、コロナ禍ということもあり、イベントなどに係る補助金が抑制されたこともあって減となったが、コロナ禍前に戻ってきたこともあり、イベントが行われるなどにより増となった。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引き続き事務事業の見直しを図り、経常一般財源の確保と経常経費の削減に努める。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49276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446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143002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43485"/>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78</xdr:row>
      <xdr:rowOff>53848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43485"/>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53848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81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25098</xdr:rowOff>
    </xdr:from>
    <xdr:to>
      <xdr:col>29</xdr:col>
      <xdr:colOff>127000</xdr:colOff>
      <xdr:row>19</xdr:row>
      <xdr:rowOff>146713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30273"/>
          <a:ext cx="647700" cy="12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146713</xdr:rowOff>
    </xdr:from>
    <xdr:to>
      <xdr:col>26</xdr:col>
      <xdr:colOff>50800</xdr:colOff>
      <xdr:row>20</xdr:row>
      <xdr:rowOff>15318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51888"/>
          <a:ext cx="698500" cy="40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15318</xdr:rowOff>
    </xdr:from>
    <xdr:to>
      <xdr:col>22</xdr:col>
      <xdr:colOff>114300</xdr:colOff>
      <xdr:row>20</xdr:row>
      <xdr:rowOff>20169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91943"/>
          <a:ext cx="698500" cy="4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20169</xdr:rowOff>
    </xdr:from>
    <xdr:to>
      <xdr:col>18</xdr:col>
      <xdr:colOff>177800</xdr:colOff>
      <xdr:row>20</xdr:row>
      <xdr:rowOff>36573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96794"/>
          <a:ext cx="698500" cy="16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145748</xdr:rowOff>
    </xdr:from>
    <xdr:to>
      <xdr:col>29</xdr:col>
      <xdr:colOff>177800</xdr:colOff>
      <xdr:row>19</xdr:row>
      <xdr:rowOff>75898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7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117825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5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95913</xdr:rowOff>
    </xdr:from>
    <xdr:to>
      <xdr:col>26</xdr:col>
      <xdr:colOff>101600</xdr:colOff>
      <xdr:row>20</xdr:row>
      <xdr:rowOff>26063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01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10840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87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135968</xdr:rowOff>
    </xdr:from>
    <xdr:to>
      <xdr:col>22</xdr:col>
      <xdr:colOff>165100</xdr:colOff>
      <xdr:row>20</xdr:row>
      <xdr:rowOff>66118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4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50895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140819</xdr:rowOff>
    </xdr:from>
    <xdr:to>
      <xdr:col>19</xdr:col>
      <xdr:colOff>38100</xdr:colOff>
      <xdr:row>20</xdr:row>
      <xdr:rowOff>70969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45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55746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3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157223</xdr:rowOff>
    </xdr:from>
    <xdr:to>
      <xdr:col>15</xdr:col>
      <xdr:colOff>101600</xdr:colOff>
      <xdr:row>20</xdr:row>
      <xdr:rowOff>87373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62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72150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4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154432</xdr:rowOff>
    </xdr:from>
    <xdr:to>
      <xdr:col>29</xdr:col>
      <xdr:colOff>127000</xdr:colOff>
      <xdr:row>35</xdr:row>
      <xdr:rowOff>208986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64782"/>
          <a:ext cx="647700" cy="5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154432</xdr:rowOff>
    </xdr:from>
    <xdr:to>
      <xdr:col>26</xdr:col>
      <xdr:colOff>50800</xdr:colOff>
      <xdr:row>35</xdr:row>
      <xdr:rowOff>219452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64782"/>
          <a:ext cx="698500" cy="65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207500</xdr:rowOff>
    </xdr:from>
    <xdr:to>
      <xdr:col>22</xdr:col>
      <xdr:colOff>114300</xdr:colOff>
      <xdr:row>35</xdr:row>
      <xdr:rowOff>219452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17850"/>
          <a:ext cx="698500" cy="11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178109</xdr:rowOff>
    </xdr:from>
    <xdr:to>
      <xdr:col>18</xdr:col>
      <xdr:colOff>177800</xdr:colOff>
      <xdr:row>35</xdr:row>
      <xdr:rowOff>207500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88459"/>
          <a:ext cx="698500" cy="2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158186</xdr:rowOff>
    </xdr:from>
    <xdr:to>
      <xdr:col>29</xdr:col>
      <xdr:colOff>177800</xdr:colOff>
      <xdr:row>35</xdr:row>
      <xdr:rowOff>259786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6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130263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4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103632</xdr:rowOff>
    </xdr:from>
    <xdr:to>
      <xdr:col>26</xdr:col>
      <xdr:colOff>101600</xdr:colOff>
      <xdr:row>35</xdr:row>
      <xdr:rowOff>205232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13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215409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82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168652</xdr:rowOff>
    </xdr:from>
    <xdr:to>
      <xdr:col>22</xdr:col>
      <xdr:colOff>165100</xdr:colOff>
      <xdr:row>35</xdr:row>
      <xdr:rowOff>270252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79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280429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4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156700</xdr:rowOff>
    </xdr:from>
    <xdr:to>
      <xdr:col>19</xdr:col>
      <xdr:colOff>38100</xdr:colOff>
      <xdr:row>35</xdr:row>
      <xdr:rowOff>258300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6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268477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3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127309</xdr:rowOff>
    </xdr:from>
    <xdr:to>
      <xdr:col>15</xdr:col>
      <xdr:colOff>101600</xdr:colOff>
      <xdr:row>35</xdr:row>
      <xdr:rowOff>228909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3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239086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0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8,470
8,467
163.43
6,671,175
6,317,963
338,241
3,797,171
7,392,133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108588</xdr:rowOff>
    </xdr:from>
    <xdr:to>
      <xdr:col>24</xdr:col>
      <xdr:colOff>62865</xdr:colOff>
      <xdr:row>36</xdr:row>
      <xdr:rowOff>78129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52088"/>
          <a:ext cx="1270" cy="998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81956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2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78129</xdr:rowOff>
    </xdr:from>
    <xdr:to>
      <xdr:col>24</xdr:col>
      <xdr:colOff>152400</xdr:colOff>
      <xdr:row>36</xdr:row>
      <xdr:rowOff>78129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25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55265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108588</xdr:rowOff>
    </xdr:from>
    <xdr:to>
      <xdr:col>24</xdr:col>
      <xdr:colOff>152400</xdr:colOff>
      <xdr:row>30</xdr:row>
      <xdr:rowOff>108588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52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141263</xdr:rowOff>
    </xdr:from>
    <xdr:to>
      <xdr:col>24</xdr:col>
      <xdr:colOff>63500</xdr:colOff>
      <xdr:row>36</xdr:row>
      <xdr:rowOff>90258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42013"/>
          <a:ext cx="838200" cy="1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15751</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67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164324</xdr:rowOff>
    </xdr:from>
    <xdr:to>
      <xdr:col>24</xdr:col>
      <xdr:colOff>114300</xdr:colOff>
      <xdr:row>34</xdr:row>
      <xdr:rowOff>94474</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582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90258</xdr:rowOff>
    </xdr:from>
    <xdr:to>
      <xdr:col>19</xdr:col>
      <xdr:colOff>177800</xdr:colOff>
      <xdr:row>36</xdr:row>
      <xdr:rowOff>115752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62458"/>
          <a:ext cx="889000" cy="2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11185</xdr:rowOff>
    </xdr:from>
    <xdr:to>
      <xdr:col>20</xdr:col>
      <xdr:colOff>38100</xdr:colOff>
      <xdr:row>34</xdr:row>
      <xdr:rowOff>112785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58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129312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61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115752</xdr:rowOff>
    </xdr:from>
    <xdr:to>
      <xdr:col>15</xdr:col>
      <xdr:colOff>50800</xdr:colOff>
      <xdr:row>36</xdr:row>
      <xdr:rowOff>124640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87952"/>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144070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124640</xdr:rowOff>
    </xdr:from>
    <xdr:to>
      <xdr:col>10</xdr:col>
      <xdr:colOff>114300</xdr:colOff>
      <xdr:row>37</xdr:row>
      <xdr:rowOff>7985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96840"/>
          <a:ext cx="889000" cy="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61171</xdr:rowOff>
    </xdr:from>
    <xdr:to>
      <xdr:col>10</xdr:col>
      <xdr:colOff>165100</xdr:colOff>
      <xdr:row>34</xdr:row>
      <xdr:rowOff>162771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589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7848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66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133655</xdr:rowOff>
    </xdr:from>
    <xdr:to>
      <xdr:col>6</xdr:col>
      <xdr:colOff>38100</xdr:colOff>
      <xdr:row>35</xdr:row>
      <xdr:rowOff>63805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59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80332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7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90463</xdr:rowOff>
    </xdr:from>
    <xdr:to>
      <xdr:col>24</xdr:col>
      <xdr:colOff>114300</xdr:colOff>
      <xdr:row>36</xdr:row>
      <xdr:rowOff>20613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9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5390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0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39458</xdr:rowOff>
    </xdr:from>
    <xdr:to>
      <xdr:col>20</xdr:col>
      <xdr:colOff>38100</xdr:colOff>
      <xdr:row>36</xdr:row>
      <xdr:rowOff>141058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132185</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64952</xdr:rowOff>
    </xdr:from>
    <xdr:to>
      <xdr:col>15</xdr:col>
      <xdr:colOff>101600</xdr:colOff>
      <xdr:row>36</xdr:row>
      <xdr:rowOff>166552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157679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73840</xdr:rowOff>
    </xdr:from>
    <xdr:to>
      <xdr:col>10</xdr:col>
      <xdr:colOff>165100</xdr:colOff>
      <xdr:row>37</xdr:row>
      <xdr:rowOff>3990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166567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3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128635</xdr:rowOff>
    </xdr:from>
    <xdr:to>
      <xdr:col>6</xdr:col>
      <xdr:colOff>38100</xdr:colOff>
      <xdr:row>37</xdr:row>
      <xdr:rowOff>58785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49912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9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59217</xdr:rowOff>
    </xdr:from>
    <xdr:to>
      <xdr:col>24</xdr:col>
      <xdr:colOff>62865</xdr:colOff>
      <xdr:row>57</xdr:row>
      <xdr:rowOff>160036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1717"/>
          <a:ext cx="1270" cy="130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163863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3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160036</xdr:rowOff>
    </xdr:from>
    <xdr:to>
      <xdr:col>24</xdr:col>
      <xdr:colOff>152400</xdr:colOff>
      <xdr:row>57</xdr:row>
      <xdr:rowOff>160036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3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0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59217</xdr:rowOff>
    </xdr:from>
    <xdr:to>
      <xdr:col>24</xdr:col>
      <xdr:colOff>152400</xdr:colOff>
      <xdr:row>50</xdr:row>
      <xdr:rowOff>59217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1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104473</xdr:rowOff>
    </xdr:from>
    <xdr:to>
      <xdr:col>24</xdr:col>
      <xdr:colOff>63500</xdr:colOff>
      <xdr:row>57</xdr:row>
      <xdr:rowOff>133955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77123"/>
          <a:ext cx="8382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11036</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07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159609</xdr:rowOff>
    </xdr:from>
    <xdr:to>
      <xdr:col>24</xdr:col>
      <xdr:colOff>114300</xdr:colOff>
      <xdr:row>56</xdr:row>
      <xdr:rowOff>89759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8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133955</xdr:rowOff>
    </xdr:from>
    <xdr:to>
      <xdr:col>19</xdr:col>
      <xdr:colOff>177800</xdr:colOff>
      <xdr:row>58</xdr:row>
      <xdr:rowOff>11726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06605"/>
          <a:ext cx="889000" cy="4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170814</xdr:rowOff>
    </xdr:from>
    <xdr:to>
      <xdr:col>20</xdr:col>
      <xdr:colOff>38100</xdr:colOff>
      <xdr:row>56</xdr:row>
      <xdr:rowOff>100964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0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117491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37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148697</xdr:rowOff>
    </xdr:from>
    <xdr:to>
      <xdr:col>15</xdr:col>
      <xdr:colOff>50800</xdr:colOff>
      <xdr:row>58</xdr:row>
      <xdr:rowOff>11726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21347"/>
          <a:ext cx="889000" cy="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19007</xdr:rowOff>
    </xdr:from>
    <xdr:to>
      <xdr:col>15</xdr:col>
      <xdr:colOff>101600</xdr:colOff>
      <xdr:row>56</xdr:row>
      <xdr:rowOff>120607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2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137134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39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148697</xdr:rowOff>
    </xdr:from>
    <xdr:to>
      <xdr:col>10</xdr:col>
      <xdr:colOff>114300</xdr:colOff>
      <xdr:row>58</xdr:row>
      <xdr:rowOff>54994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21347"/>
          <a:ext cx="889000" cy="7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62601</xdr:rowOff>
    </xdr:from>
    <xdr:to>
      <xdr:col>10</xdr:col>
      <xdr:colOff>165100</xdr:colOff>
      <xdr:row>56</xdr:row>
      <xdr:rowOff>164201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6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9278</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3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69969</xdr:rowOff>
    </xdr:from>
    <xdr:to>
      <xdr:col>6</xdr:col>
      <xdr:colOff>38100</xdr:colOff>
      <xdr:row>57</xdr:row>
      <xdr:rowOff>119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7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16646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4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53673</xdr:rowOff>
    </xdr:from>
    <xdr:to>
      <xdr:col>24</xdr:col>
      <xdr:colOff>114300</xdr:colOff>
      <xdr:row>57</xdr:row>
      <xdr:rowOff>155273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2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140050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83155</xdr:rowOff>
    </xdr:from>
    <xdr:to>
      <xdr:col>20</xdr:col>
      <xdr:colOff>38100</xdr:colOff>
      <xdr:row>58</xdr:row>
      <xdr:rowOff>13305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4432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4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132376</xdr:rowOff>
    </xdr:from>
    <xdr:to>
      <xdr:col>15</xdr:col>
      <xdr:colOff>101600</xdr:colOff>
      <xdr:row>58</xdr:row>
      <xdr:rowOff>62526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53653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9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97897</xdr:rowOff>
    </xdr:from>
    <xdr:to>
      <xdr:col>10</xdr:col>
      <xdr:colOff>165100</xdr:colOff>
      <xdr:row>58</xdr:row>
      <xdr:rowOff>28047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19174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6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4194</xdr:rowOff>
    </xdr:from>
    <xdr:to>
      <xdr:col>6</xdr:col>
      <xdr:colOff>38100</xdr:colOff>
      <xdr:row>58</xdr:row>
      <xdr:rowOff>105794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96921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4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38278</xdr:rowOff>
    </xdr:from>
    <xdr:to>
      <xdr:col>24</xdr:col>
      <xdr:colOff>63500</xdr:colOff>
      <xdr:row>77</xdr:row>
      <xdr:rowOff>11761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68478"/>
          <a:ext cx="838200" cy="14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38278</xdr:rowOff>
    </xdr:from>
    <xdr:to>
      <xdr:col>19</xdr:col>
      <xdr:colOff>177800</xdr:colOff>
      <xdr:row>76</xdr:row>
      <xdr:rowOff>47879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6847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47879</xdr:rowOff>
    </xdr:from>
    <xdr:to>
      <xdr:col>15</xdr:col>
      <xdr:colOff>50800</xdr:colOff>
      <xdr:row>76</xdr:row>
      <xdr:rowOff>147072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78079"/>
          <a:ext cx="889000" cy="9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147072</xdr:rowOff>
    </xdr:from>
    <xdr:to>
      <xdr:col>10</xdr:col>
      <xdr:colOff>114300</xdr:colOff>
      <xdr:row>77</xdr:row>
      <xdr:rowOff>102343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77272"/>
          <a:ext cx="889000" cy="1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132411</xdr:rowOff>
    </xdr:from>
    <xdr:to>
      <xdr:col>24</xdr:col>
      <xdr:colOff>114300</xdr:colOff>
      <xdr:row>77</xdr:row>
      <xdr:rowOff>62561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110838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158928</xdr:rowOff>
    </xdr:from>
    <xdr:to>
      <xdr:col>20</xdr:col>
      <xdr:colOff>38100</xdr:colOff>
      <xdr:row>76</xdr:row>
      <xdr:rowOff>89078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105605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168529</xdr:rowOff>
    </xdr:from>
    <xdr:to>
      <xdr:col>15</xdr:col>
      <xdr:colOff>101600</xdr:colOff>
      <xdr:row>76</xdr:row>
      <xdr:rowOff>98679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2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115206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96272</xdr:rowOff>
    </xdr:from>
    <xdr:to>
      <xdr:col>10</xdr:col>
      <xdr:colOff>165100</xdr:colOff>
      <xdr:row>77</xdr:row>
      <xdr:rowOff>26422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42949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51543</xdr:rowOff>
    </xdr:from>
    <xdr:to>
      <xdr:col>6</xdr:col>
      <xdr:colOff>38100</xdr:colOff>
      <xdr:row>77</xdr:row>
      <xdr:rowOff>153143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144270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3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163837</xdr:rowOff>
    </xdr:from>
    <xdr:to>
      <xdr:col>24</xdr:col>
      <xdr:colOff>63500</xdr:colOff>
      <xdr:row>96</xdr:row>
      <xdr:rowOff>80359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51587"/>
          <a:ext cx="838200" cy="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152167</xdr:rowOff>
    </xdr:from>
    <xdr:to>
      <xdr:col>19</xdr:col>
      <xdr:colOff>177800</xdr:colOff>
      <xdr:row>96</xdr:row>
      <xdr:rowOff>80359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39917"/>
          <a:ext cx="889000" cy="9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152167</xdr:rowOff>
    </xdr:from>
    <xdr:to>
      <xdr:col>15</xdr:col>
      <xdr:colOff>50800</xdr:colOff>
      <xdr:row>97</xdr:row>
      <xdr:rowOff>40230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39917"/>
          <a:ext cx="889000" cy="2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40230</xdr:rowOff>
    </xdr:from>
    <xdr:to>
      <xdr:col>10</xdr:col>
      <xdr:colOff>114300</xdr:colOff>
      <xdr:row>97</xdr:row>
      <xdr:rowOff>90656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70880"/>
          <a:ext cx="889000" cy="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113037</xdr:rowOff>
    </xdr:from>
    <xdr:to>
      <xdr:col>24</xdr:col>
      <xdr:colOff>114300</xdr:colOff>
      <xdr:row>96</xdr:row>
      <xdr:rowOff>43187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91464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29559</xdr:rowOff>
    </xdr:from>
    <xdr:to>
      <xdr:col>20</xdr:col>
      <xdr:colOff>38100</xdr:colOff>
      <xdr:row>96</xdr:row>
      <xdr:rowOff>131159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122286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101367</xdr:rowOff>
    </xdr:from>
    <xdr:to>
      <xdr:col>15</xdr:col>
      <xdr:colOff>101600</xdr:colOff>
      <xdr:row>96</xdr:row>
      <xdr:rowOff>31517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8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22644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160880</xdr:rowOff>
    </xdr:from>
    <xdr:to>
      <xdr:col>10</xdr:col>
      <xdr:colOff>165100</xdr:colOff>
      <xdr:row>97</xdr:row>
      <xdr:rowOff>91030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82157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39856</xdr:rowOff>
    </xdr:from>
    <xdr:to>
      <xdr:col>6</xdr:col>
      <xdr:colOff>38100</xdr:colOff>
      <xdr:row>97</xdr:row>
      <xdr:rowOff>141456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132583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29410</xdr:rowOff>
    </xdr:from>
    <xdr:to>
      <xdr:col>55</xdr:col>
      <xdr:colOff>0</xdr:colOff>
      <xdr:row>37</xdr:row>
      <xdr:rowOff>85819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73060"/>
          <a:ext cx="838200" cy="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29410</xdr:rowOff>
    </xdr:from>
    <xdr:to>
      <xdr:col>50</xdr:col>
      <xdr:colOff>114300</xdr:colOff>
      <xdr:row>37</xdr:row>
      <xdr:rowOff>43324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73060"/>
          <a:ext cx="8890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155672</xdr:rowOff>
    </xdr:from>
    <xdr:to>
      <xdr:col>45</xdr:col>
      <xdr:colOff>177800</xdr:colOff>
      <xdr:row>37</xdr:row>
      <xdr:rowOff>43324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156422"/>
          <a:ext cx="889000" cy="23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155672</xdr:rowOff>
    </xdr:from>
    <xdr:to>
      <xdr:col>41</xdr:col>
      <xdr:colOff>50800</xdr:colOff>
      <xdr:row>37</xdr:row>
      <xdr:rowOff>75356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56422"/>
          <a:ext cx="889000" cy="26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35019</xdr:rowOff>
    </xdr:from>
    <xdr:to>
      <xdr:col>55</xdr:col>
      <xdr:colOff>50800</xdr:colOff>
      <xdr:row>37</xdr:row>
      <xdr:rowOff>136619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121396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150060</xdr:rowOff>
    </xdr:from>
    <xdr:to>
      <xdr:col>50</xdr:col>
      <xdr:colOff>165100</xdr:colOff>
      <xdr:row>37</xdr:row>
      <xdr:rowOff>80210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2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71337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641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163974</xdr:rowOff>
    </xdr:from>
    <xdr:to>
      <xdr:col>46</xdr:col>
      <xdr:colOff>38100</xdr:colOff>
      <xdr:row>37</xdr:row>
      <xdr:rowOff>94124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85251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4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104872</xdr:rowOff>
    </xdr:from>
    <xdr:to>
      <xdr:col>41</xdr:col>
      <xdr:colOff>101600</xdr:colOff>
      <xdr:row>36</xdr:row>
      <xdr:rowOff>35022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26149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61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24556</xdr:rowOff>
    </xdr:from>
    <xdr:to>
      <xdr:col>36</xdr:col>
      <xdr:colOff>165100</xdr:colOff>
      <xdr:row>37</xdr:row>
      <xdr:rowOff>126156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117283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646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122355</xdr:rowOff>
    </xdr:from>
    <xdr:to>
      <xdr:col>55</xdr:col>
      <xdr:colOff>0</xdr:colOff>
      <xdr:row>57</xdr:row>
      <xdr:rowOff>138100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95005"/>
          <a:ext cx="8382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138100</xdr:rowOff>
    </xdr:from>
    <xdr:to>
      <xdr:col>50</xdr:col>
      <xdr:colOff>114300</xdr:colOff>
      <xdr:row>58</xdr:row>
      <xdr:rowOff>17642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910750"/>
          <a:ext cx="889000" cy="5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17642</xdr:rowOff>
    </xdr:from>
    <xdr:to>
      <xdr:col>45</xdr:col>
      <xdr:colOff>177800</xdr:colOff>
      <xdr:row>58</xdr:row>
      <xdr:rowOff>151095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61742"/>
          <a:ext cx="889000" cy="1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78861</xdr:rowOff>
    </xdr:from>
    <xdr:to>
      <xdr:col>41</xdr:col>
      <xdr:colOff>50800</xdr:colOff>
      <xdr:row>58</xdr:row>
      <xdr:rowOff>151095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22961"/>
          <a:ext cx="889000" cy="7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71555</xdr:rowOff>
    </xdr:from>
    <xdr:to>
      <xdr:col>55</xdr:col>
      <xdr:colOff>50800</xdr:colOff>
      <xdr:row>58</xdr:row>
      <xdr:rowOff>1705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4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49982</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2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87300</xdr:rowOff>
    </xdr:from>
    <xdr:to>
      <xdr:col>50</xdr:col>
      <xdr:colOff>165100</xdr:colOff>
      <xdr:row>58</xdr:row>
      <xdr:rowOff>17450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8577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95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138292</xdr:rowOff>
    </xdr:from>
    <xdr:to>
      <xdr:col>46</xdr:col>
      <xdr:colOff>38100</xdr:colOff>
      <xdr:row>58</xdr:row>
      <xdr:rowOff>68442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1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59569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1000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100295</xdr:rowOff>
    </xdr:from>
    <xdr:to>
      <xdr:col>41</xdr:col>
      <xdr:colOff>101600</xdr:colOff>
      <xdr:row>59</xdr:row>
      <xdr:rowOff>30445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28061</xdr:rowOff>
    </xdr:from>
    <xdr:to>
      <xdr:col>36</xdr:col>
      <xdr:colOff>165100</xdr:colOff>
      <xdr:row>58</xdr:row>
      <xdr:rowOff>129661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120788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6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59590</xdr:rowOff>
    </xdr:from>
    <xdr:to>
      <xdr:col>55</xdr:col>
      <xdr:colOff>0</xdr:colOff>
      <xdr:row>77</xdr:row>
      <xdr:rowOff>42024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089790"/>
          <a:ext cx="838200" cy="1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59590</xdr:rowOff>
    </xdr:from>
    <xdr:to>
      <xdr:col>50</xdr:col>
      <xdr:colOff>114300</xdr:colOff>
      <xdr:row>76</xdr:row>
      <xdr:rowOff>132006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089790"/>
          <a:ext cx="889000" cy="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132006</xdr:rowOff>
    </xdr:from>
    <xdr:to>
      <xdr:col>45</xdr:col>
      <xdr:colOff>177800</xdr:colOff>
      <xdr:row>78</xdr:row>
      <xdr:rowOff>95946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62206"/>
          <a:ext cx="889000" cy="30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139142</xdr:rowOff>
    </xdr:from>
    <xdr:to>
      <xdr:col>41</xdr:col>
      <xdr:colOff>50800</xdr:colOff>
      <xdr:row>78</xdr:row>
      <xdr:rowOff>95946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40792"/>
          <a:ext cx="889000" cy="1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162674</xdr:rowOff>
    </xdr:from>
    <xdr:to>
      <xdr:col>55</xdr:col>
      <xdr:colOff>50800</xdr:colOff>
      <xdr:row>77</xdr:row>
      <xdr:rowOff>92824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14101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8790</xdr:rowOff>
    </xdr:from>
    <xdr:to>
      <xdr:col>50</xdr:col>
      <xdr:colOff>165100</xdr:colOff>
      <xdr:row>76</xdr:row>
      <xdr:rowOff>110390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126916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1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81206</xdr:rowOff>
    </xdr:from>
    <xdr:to>
      <xdr:col>46</xdr:col>
      <xdr:colOff>38100</xdr:colOff>
      <xdr:row>77</xdr:row>
      <xdr:rowOff>11356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1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27882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45146</xdr:rowOff>
    </xdr:from>
    <xdr:to>
      <xdr:col>41</xdr:col>
      <xdr:colOff>101600</xdr:colOff>
      <xdr:row>78</xdr:row>
      <xdr:rowOff>146746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137873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88342</xdr:rowOff>
    </xdr:from>
    <xdr:to>
      <xdr:col>36</xdr:col>
      <xdr:colOff>165100</xdr:colOff>
      <xdr:row>78</xdr:row>
      <xdr:rowOff>18492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9619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38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31210</xdr:rowOff>
    </xdr:from>
    <xdr:to>
      <xdr:col>55</xdr:col>
      <xdr:colOff>0</xdr:colOff>
      <xdr:row>98</xdr:row>
      <xdr:rowOff>120928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33310"/>
          <a:ext cx="838200" cy="8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120928</xdr:rowOff>
    </xdr:from>
    <xdr:to>
      <xdr:col>50</xdr:col>
      <xdr:colOff>114300</xdr:colOff>
      <xdr:row>98</xdr:row>
      <xdr:rowOff>127695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23028"/>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45224</xdr:rowOff>
    </xdr:from>
    <xdr:to>
      <xdr:col>45</xdr:col>
      <xdr:colOff>177800</xdr:colOff>
      <xdr:row>98</xdr:row>
      <xdr:rowOff>127695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47324"/>
          <a:ext cx="889000" cy="8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45224</xdr:rowOff>
    </xdr:from>
    <xdr:to>
      <xdr:col>41</xdr:col>
      <xdr:colOff>50800</xdr:colOff>
      <xdr:row>98</xdr:row>
      <xdr:rowOff>52291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47324"/>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151860</xdr:rowOff>
    </xdr:from>
    <xdr:to>
      <xdr:col>55</xdr:col>
      <xdr:colOff>50800</xdr:colOff>
      <xdr:row>98</xdr:row>
      <xdr:rowOff>82010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66787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9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70128</xdr:rowOff>
    </xdr:from>
    <xdr:to>
      <xdr:col>50</xdr:col>
      <xdr:colOff>165100</xdr:colOff>
      <xdr:row>99</xdr:row>
      <xdr:rowOff>278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7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162855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76895</xdr:rowOff>
    </xdr:from>
    <xdr:to>
      <xdr:col>46</xdr:col>
      <xdr:colOff>38100</xdr:colOff>
      <xdr:row>99</xdr:row>
      <xdr:rowOff>7045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169622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7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165874</xdr:rowOff>
    </xdr:from>
    <xdr:to>
      <xdr:col>41</xdr:col>
      <xdr:colOff>101600</xdr:colOff>
      <xdr:row>98</xdr:row>
      <xdr:rowOff>96024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87151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8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1491</xdr:rowOff>
    </xdr:from>
    <xdr:to>
      <xdr:col>36</xdr:col>
      <xdr:colOff>165100</xdr:colOff>
      <xdr:row>98</xdr:row>
      <xdr:rowOff>103091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94218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156647</xdr:rowOff>
    </xdr:from>
    <xdr:to>
      <xdr:col>85</xdr:col>
      <xdr:colOff>127000</xdr:colOff>
      <xdr:row>38</xdr:row>
      <xdr:rowOff>167696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71747"/>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167696</xdr:rowOff>
    </xdr:from>
    <xdr:to>
      <xdr:col>81</xdr:col>
      <xdr:colOff>50800</xdr:colOff>
      <xdr:row>39</xdr:row>
      <xdr:rowOff>42773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82796"/>
          <a:ext cx="889000" cy="4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42713</xdr:rowOff>
    </xdr:from>
    <xdr:to>
      <xdr:col>76</xdr:col>
      <xdr:colOff>114300</xdr:colOff>
      <xdr:row>39</xdr:row>
      <xdr:rowOff>42773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29263"/>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38271</xdr:rowOff>
    </xdr:from>
    <xdr:to>
      <xdr:col>71</xdr:col>
      <xdr:colOff>177800</xdr:colOff>
      <xdr:row>39</xdr:row>
      <xdr:rowOff>42713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24821"/>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105847</xdr:rowOff>
    </xdr:from>
    <xdr:to>
      <xdr:col>85</xdr:col>
      <xdr:colOff>177800</xdr:colOff>
      <xdr:row>39</xdr:row>
      <xdr:rowOff>35997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20774</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116896</xdr:rowOff>
    </xdr:from>
    <xdr:to>
      <xdr:col>81</xdr:col>
      <xdr:colOff>101600</xdr:colOff>
      <xdr:row>39</xdr:row>
      <xdr:rowOff>47046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38173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7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163423</xdr:rowOff>
    </xdr:from>
    <xdr:to>
      <xdr:col>76</xdr:col>
      <xdr:colOff>165100</xdr:colOff>
      <xdr:row>39</xdr:row>
      <xdr:rowOff>93573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84700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7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163363</xdr:rowOff>
    </xdr:from>
    <xdr:to>
      <xdr:col>72</xdr:col>
      <xdr:colOff>38100</xdr:colOff>
      <xdr:row>39</xdr:row>
      <xdr:rowOff>93513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84640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77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158921</xdr:rowOff>
    </xdr:from>
    <xdr:to>
      <xdr:col>67</xdr:col>
      <xdr:colOff>101600</xdr:colOff>
      <xdr:row>39</xdr:row>
      <xdr:rowOff>89071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80198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76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97146</xdr:rowOff>
    </xdr:from>
    <xdr:to>
      <xdr:col>85</xdr:col>
      <xdr:colOff>127000</xdr:colOff>
      <xdr:row>77</xdr:row>
      <xdr:rowOff>117419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955896"/>
          <a:ext cx="838200" cy="36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97146</xdr:rowOff>
    </xdr:from>
    <xdr:to>
      <xdr:col>81</xdr:col>
      <xdr:colOff>50800</xdr:colOff>
      <xdr:row>77</xdr:row>
      <xdr:rowOff>143190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955896"/>
          <a:ext cx="889000" cy="38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143190</xdr:rowOff>
    </xdr:from>
    <xdr:to>
      <xdr:col>76</xdr:col>
      <xdr:colOff>114300</xdr:colOff>
      <xdr:row>77</xdr:row>
      <xdr:rowOff>145346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344840"/>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107379</xdr:rowOff>
    </xdr:from>
    <xdr:to>
      <xdr:col>71</xdr:col>
      <xdr:colOff>177800</xdr:colOff>
      <xdr:row>77</xdr:row>
      <xdr:rowOff>145346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137579"/>
          <a:ext cx="889000" cy="20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66619</xdr:rowOff>
    </xdr:from>
    <xdr:to>
      <xdr:col>85</xdr:col>
      <xdr:colOff>177800</xdr:colOff>
      <xdr:row>77</xdr:row>
      <xdr:rowOff>168219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45046</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24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46346</xdr:rowOff>
    </xdr:from>
    <xdr:to>
      <xdr:col>81</xdr:col>
      <xdr:colOff>101600</xdr:colOff>
      <xdr:row>75</xdr:row>
      <xdr:rowOff>147946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90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164473</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181795" y="1268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92390</xdr:rowOff>
    </xdr:from>
    <xdr:to>
      <xdr:col>76</xdr:col>
      <xdr:colOff>165100</xdr:colOff>
      <xdr:row>78</xdr:row>
      <xdr:rowOff>22540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2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13667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38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94546</xdr:rowOff>
    </xdr:from>
    <xdr:to>
      <xdr:col>72</xdr:col>
      <xdr:colOff>38100</xdr:colOff>
      <xdr:row>78</xdr:row>
      <xdr:rowOff>24696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2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15823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3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56579</xdr:rowOff>
    </xdr:from>
    <xdr:to>
      <xdr:col>67</xdr:col>
      <xdr:colOff>101600</xdr:colOff>
      <xdr:row>76</xdr:row>
      <xdr:rowOff>158179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3256</xdr:rowOff>
    </xdr:from>
    <xdr:ext cx="59901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14795" y="1286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100464</xdr:rowOff>
    </xdr:from>
    <xdr:to>
      <xdr:col>85</xdr:col>
      <xdr:colOff>127000</xdr:colOff>
      <xdr:row>98</xdr:row>
      <xdr:rowOff>112049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902564"/>
          <a:ext cx="8382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41038</xdr:rowOff>
    </xdr:from>
    <xdr:to>
      <xdr:col>81</xdr:col>
      <xdr:colOff>50800</xdr:colOff>
      <xdr:row>98</xdr:row>
      <xdr:rowOff>100464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843138"/>
          <a:ext cx="889000" cy="5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41038</xdr:rowOff>
    </xdr:from>
    <xdr:to>
      <xdr:col>76</xdr:col>
      <xdr:colOff>114300</xdr:colOff>
      <xdr:row>98</xdr:row>
      <xdr:rowOff>115075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43138"/>
          <a:ext cx="889000" cy="7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115075</xdr:rowOff>
    </xdr:from>
    <xdr:to>
      <xdr:col>71</xdr:col>
      <xdr:colOff>177800</xdr:colOff>
      <xdr:row>98</xdr:row>
      <xdr:rowOff>128226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917175"/>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61249</xdr:rowOff>
    </xdr:from>
    <xdr:to>
      <xdr:col>85</xdr:col>
      <xdr:colOff>177800</xdr:colOff>
      <xdr:row>98</xdr:row>
      <xdr:rowOff>162849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6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147626</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7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49664</xdr:rowOff>
    </xdr:from>
    <xdr:to>
      <xdr:col>81</xdr:col>
      <xdr:colOff>101600</xdr:colOff>
      <xdr:row>98</xdr:row>
      <xdr:rowOff>151264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5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142391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161688</xdr:rowOff>
    </xdr:from>
    <xdr:to>
      <xdr:col>76</xdr:col>
      <xdr:colOff>165100</xdr:colOff>
      <xdr:row>98</xdr:row>
      <xdr:rowOff>91838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82965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8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64275</xdr:rowOff>
    </xdr:from>
    <xdr:to>
      <xdr:col>72</xdr:col>
      <xdr:colOff>38100</xdr:colOff>
      <xdr:row>98</xdr:row>
      <xdr:rowOff>165875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157002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95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77426</xdr:rowOff>
    </xdr:from>
    <xdr:to>
      <xdr:col>67</xdr:col>
      <xdr:colOff>101600</xdr:colOff>
      <xdr:row>99</xdr:row>
      <xdr:rowOff>7576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170153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120909</xdr:rowOff>
    </xdr:from>
    <xdr:to>
      <xdr:col>116</xdr:col>
      <xdr:colOff>63500</xdr:colOff>
      <xdr:row>38</xdr:row>
      <xdr:rowOff>132979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636009"/>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116908</xdr:rowOff>
    </xdr:from>
    <xdr:to>
      <xdr:col>111</xdr:col>
      <xdr:colOff>177800</xdr:colOff>
      <xdr:row>38</xdr:row>
      <xdr:rowOff>132979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32008"/>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116908</xdr:rowOff>
    </xdr:from>
    <xdr:to>
      <xdr:col>107</xdr:col>
      <xdr:colOff>50800</xdr:colOff>
      <xdr:row>38</xdr:row>
      <xdr:rowOff>131470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32008"/>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124978</xdr:rowOff>
    </xdr:from>
    <xdr:to>
      <xdr:col>102</xdr:col>
      <xdr:colOff>114300</xdr:colOff>
      <xdr:row>38</xdr:row>
      <xdr:rowOff>131470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40078"/>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70109</xdr:rowOff>
    </xdr:from>
    <xdr:to>
      <xdr:col>116</xdr:col>
      <xdr:colOff>114300</xdr:colOff>
      <xdr:row>39</xdr:row>
      <xdr:rowOff>259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156486</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0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82179</xdr:rowOff>
    </xdr:from>
    <xdr:to>
      <xdr:col>112</xdr:col>
      <xdr:colOff>38100</xdr:colOff>
      <xdr:row>39</xdr:row>
      <xdr:rowOff>12329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3456</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90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66108</xdr:rowOff>
    </xdr:from>
    <xdr:to>
      <xdr:col>107</xdr:col>
      <xdr:colOff>101600</xdr:colOff>
      <xdr:row>38</xdr:row>
      <xdr:rowOff>167708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158835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673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80670</xdr:rowOff>
    </xdr:from>
    <xdr:to>
      <xdr:col>102</xdr:col>
      <xdr:colOff>165100</xdr:colOff>
      <xdr:row>39</xdr:row>
      <xdr:rowOff>10820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1947</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88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166905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40278</xdr:rowOff>
    </xdr:from>
    <xdr:to>
      <xdr:col>116</xdr:col>
      <xdr:colOff>63500</xdr:colOff>
      <xdr:row>59</xdr:row>
      <xdr:rowOff>41535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5828"/>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40278</xdr:rowOff>
    </xdr:from>
    <xdr:to>
      <xdr:col>111</xdr:col>
      <xdr:colOff>177800</xdr:colOff>
      <xdr:row>59</xdr:row>
      <xdr:rowOff>43917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55828"/>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43917</xdr:rowOff>
    </xdr:from>
    <xdr:to>
      <xdr:col>107</xdr:col>
      <xdr:colOff>50800</xdr:colOff>
      <xdr:row>59</xdr:row>
      <xdr:rowOff>43935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59467"/>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43935</xdr:rowOff>
    </xdr:from>
    <xdr:to>
      <xdr:col>102</xdr:col>
      <xdr:colOff>114300</xdr:colOff>
      <xdr:row>59</xdr:row>
      <xdr:rowOff>43935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59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162185</xdr:rowOff>
    </xdr:from>
    <xdr:to>
      <xdr:col>116</xdr:col>
      <xdr:colOff>114300</xdr:colOff>
      <xdr:row>59</xdr:row>
      <xdr:rowOff>92335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77112</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1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160928</xdr:rowOff>
    </xdr:from>
    <xdr:to>
      <xdr:col>112</xdr:col>
      <xdr:colOff>38100</xdr:colOff>
      <xdr:row>59</xdr:row>
      <xdr:rowOff>91078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82205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97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164567</xdr:rowOff>
    </xdr:from>
    <xdr:to>
      <xdr:col>107</xdr:col>
      <xdr:colOff>101600</xdr:colOff>
      <xdr:row>59</xdr:row>
      <xdr:rowOff>94717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85844</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164585</xdr:rowOff>
    </xdr:from>
    <xdr:to>
      <xdr:col>102</xdr:col>
      <xdr:colOff>165100</xdr:colOff>
      <xdr:row>59</xdr:row>
      <xdr:rowOff>94735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85862</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88333" y="1020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164585</xdr:rowOff>
    </xdr:from>
    <xdr:to>
      <xdr:col>98</xdr:col>
      <xdr:colOff>38100</xdr:colOff>
      <xdr:row>59</xdr:row>
      <xdr:rowOff>94735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85862</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20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6662</xdr:rowOff>
    </xdr:from>
    <xdr:to>
      <xdr:col>116</xdr:col>
      <xdr:colOff>63500</xdr:colOff>
      <xdr:row>75</xdr:row>
      <xdr:rowOff>21384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865412"/>
          <a:ext cx="8382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21384</xdr:rowOff>
    </xdr:from>
    <xdr:to>
      <xdr:col>111</xdr:col>
      <xdr:colOff>177800</xdr:colOff>
      <xdr:row>75</xdr:row>
      <xdr:rowOff>57084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80134"/>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47902</xdr:rowOff>
    </xdr:from>
    <xdr:to>
      <xdr:col>107</xdr:col>
      <xdr:colOff>50800</xdr:colOff>
      <xdr:row>75</xdr:row>
      <xdr:rowOff>57084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906652"/>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47902</xdr:rowOff>
    </xdr:from>
    <xdr:to>
      <xdr:col>102</xdr:col>
      <xdr:colOff>114300</xdr:colOff>
      <xdr:row>75</xdr:row>
      <xdr:rowOff>77445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06652"/>
          <a:ext cx="889000" cy="2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127312</xdr:rowOff>
    </xdr:from>
    <xdr:to>
      <xdr:col>116</xdr:col>
      <xdr:colOff>114300</xdr:colOff>
      <xdr:row>75</xdr:row>
      <xdr:rowOff>57462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81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150189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6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142034</xdr:rowOff>
    </xdr:from>
    <xdr:to>
      <xdr:col>112</xdr:col>
      <xdr:colOff>38100</xdr:colOff>
      <xdr:row>75</xdr:row>
      <xdr:rowOff>72184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88711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6284</xdr:rowOff>
    </xdr:from>
    <xdr:to>
      <xdr:col>107</xdr:col>
      <xdr:colOff>101600</xdr:colOff>
      <xdr:row>75</xdr:row>
      <xdr:rowOff>107884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124411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4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168552</xdr:rowOff>
    </xdr:from>
    <xdr:to>
      <xdr:col>102</xdr:col>
      <xdr:colOff>165100</xdr:colOff>
      <xdr:row>75</xdr:row>
      <xdr:rowOff>98702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115229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3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26645</xdr:rowOff>
    </xdr:from>
    <xdr:to>
      <xdr:col>98</xdr:col>
      <xdr:colOff>38100</xdr:colOff>
      <xdr:row>75</xdr:row>
      <xdr:rowOff>128245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144772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6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普通建設事業費については、財政健全化計画及び財政運営計画に基づく、定員管理の徹底、需用費等の徹底的な節減及び委託事業の適正化、投資的経費の抑制により類似団体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令和３年度から令和５年度に診療所整備事業費が多額となったことから普通建設事業費（うち新規整備）が類似団体平均を上回っている。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維持補修費については、令和２年度、令和３年度及び令和４年度の大雪により除排雪経費が多額となったが、令和５年度は小雪により減となった。また公共施設の多くは、築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年以上経過しているため老朽化により維持補修費が高止まりしており、今後は公共施設等総合管理計画及び公共施設個別施設計画に基づいた計画的な施設管理により、更新費用の平準化を図る。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公債費について、第三セクター等改革推進債の一部繰上償還を、令和元年度（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百万円）及び令和４年度（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百万円）を実施したことに伴い、令和元年度及び令和４年度の値が大幅に増加している。今後も、繰上償還の実施等により公債費負担の抑制を図る。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8,470
8,467
163.43
6,671,175
6,317,963
338,241
3,797,171
7,392,133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38481</xdr:rowOff>
    </xdr:from>
    <xdr:to>
      <xdr:col>24</xdr:col>
      <xdr:colOff>63500</xdr:colOff>
      <xdr:row>38</xdr:row>
      <xdr:rowOff>73914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53581"/>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68707</xdr:rowOff>
    </xdr:from>
    <xdr:to>
      <xdr:col>19</xdr:col>
      <xdr:colOff>177800</xdr:colOff>
      <xdr:row>38</xdr:row>
      <xdr:rowOff>73914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83807"/>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52197</xdr:rowOff>
    </xdr:from>
    <xdr:to>
      <xdr:col>15</xdr:col>
      <xdr:colOff>50800</xdr:colOff>
      <xdr:row>38</xdr:row>
      <xdr:rowOff>68707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67297"/>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52197</xdr:rowOff>
    </xdr:from>
    <xdr:to>
      <xdr:col>10</xdr:col>
      <xdr:colOff>114300</xdr:colOff>
      <xdr:row>38</xdr:row>
      <xdr:rowOff>60198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6729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159131</xdr:rowOff>
    </xdr:from>
    <xdr:to>
      <xdr:col>24</xdr:col>
      <xdr:colOff>114300</xdr:colOff>
      <xdr:row>38</xdr:row>
      <xdr:rowOff>89281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74058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23114</xdr:rowOff>
    </xdr:from>
    <xdr:to>
      <xdr:col>20</xdr:col>
      <xdr:colOff>38100</xdr:colOff>
      <xdr:row>38</xdr:row>
      <xdr:rowOff>124714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115841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17907</xdr:rowOff>
    </xdr:from>
    <xdr:to>
      <xdr:col>15</xdr:col>
      <xdr:colOff>101600</xdr:colOff>
      <xdr:row>38</xdr:row>
      <xdr:rowOff>119507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110634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1397</xdr:rowOff>
    </xdr:from>
    <xdr:to>
      <xdr:col>10</xdr:col>
      <xdr:colOff>165100</xdr:colOff>
      <xdr:row>38</xdr:row>
      <xdr:rowOff>102997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94124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9398</xdr:rowOff>
    </xdr:from>
    <xdr:to>
      <xdr:col>6</xdr:col>
      <xdr:colOff>38100</xdr:colOff>
      <xdr:row>38</xdr:row>
      <xdr:rowOff>110998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102125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115567</xdr:rowOff>
    </xdr:from>
    <xdr:to>
      <xdr:col>24</xdr:col>
      <xdr:colOff>63500</xdr:colOff>
      <xdr:row>58</xdr:row>
      <xdr:rowOff>121613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59667"/>
          <a:ext cx="838200" cy="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87480</xdr:rowOff>
    </xdr:from>
    <xdr:to>
      <xdr:col>19</xdr:col>
      <xdr:colOff>177800</xdr:colOff>
      <xdr:row>58</xdr:row>
      <xdr:rowOff>115567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31580"/>
          <a:ext cx="889000" cy="2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154988</xdr:rowOff>
    </xdr:from>
    <xdr:to>
      <xdr:col>15</xdr:col>
      <xdr:colOff>50800</xdr:colOff>
      <xdr:row>58</xdr:row>
      <xdr:rowOff>87480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7638"/>
          <a:ext cx="889000" cy="10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154988</xdr:rowOff>
    </xdr:from>
    <xdr:to>
      <xdr:col>10</xdr:col>
      <xdr:colOff>114300</xdr:colOff>
      <xdr:row>58</xdr:row>
      <xdr:rowOff>157591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7638"/>
          <a:ext cx="889000" cy="17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70813</xdr:rowOff>
    </xdr:from>
    <xdr:to>
      <xdr:col>24</xdr:col>
      <xdr:colOff>114300</xdr:colOff>
      <xdr:row>59</xdr:row>
      <xdr:rowOff>963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157190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64767</xdr:rowOff>
    </xdr:from>
    <xdr:to>
      <xdr:col>20</xdr:col>
      <xdr:colOff>38100</xdr:colOff>
      <xdr:row>58</xdr:row>
      <xdr:rowOff>166367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157494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36680</xdr:rowOff>
    </xdr:from>
    <xdr:to>
      <xdr:col>15</xdr:col>
      <xdr:colOff>101600</xdr:colOff>
      <xdr:row>58</xdr:row>
      <xdr:rowOff>138280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129407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7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104188</xdr:rowOff>
    </xdr:from>
    <xdr:to>
      <xdr:col>10</xdr:col>
      <xdr:colOff>165100</xdr:colOff>
      <xdr:row>58</xdr:row>
      <xdr:rowOff>34338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25465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6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106791</xdr:rowOff>
    </xdr:from>
    <xdr:to>
      <xdr:col>6</xdr:col>
      <xdr:colOff>38100</xdr:colOff>
      <xdr:row>59</xdr:row>
      <xdr:rowOff>36941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28068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37576</xdr:rowOff>
    </xdr:from>
    <xdr:to>
      <xdr:col>24</xdr:col>
      <xdr:colOff>63500</xdr:colOff>
      <xdr:row>76</xdr:row>
      <xdr:rowOff>156918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67776"/>
          <a:ext cx="838200" cy="1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115990</xdr:rowOff>
    </xdr:from>
    <xdr:to>
      <xdr:col>19</xdr:col>
      <xdr:colOff>177800</xdr:colOff>
      <xdr:row>76</xdr:row>
      <xdr:rowOff>156918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46190"/>
          <a:ext cx="889000" cy="4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115990</xdr:rowOff>
    </xdr:from>
    <xdr:to>
      <xdr:col>15</xdr:col>
      <xdr:colOff>50800</xdr:colOff>
      <xdr:row>77</xdr:row>
      <xdr:rowOff>51798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46190"/>
          <a:ext cx="889000" cy="10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51798</xdr:rowOff>
    </xdr:from>
    <xdr:to>
      <xdr:col>10</xdr:col>
      <xdr:colOff>114300</xdr:colOff>
      <xdr:row>77</xdr:row>
      <xdr:rowOff>99800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3448"/>
          <a:ext cx="889000" cy="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158226</xdr:rowOff>
    </xdr:from>
    <xdr:to>
      <xdr:col>24</xdr:col>
      <xdr:colOff>114300</xdr:colOff>
      <xdr:row>76</xdr:row>
      <xdr:rowOff>88376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136653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9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106118</xdr:rowOff>
    </xdr:from>
    <xdr:to>
      <xdr:col>20</xdr:col>
      <xdr:colOff>38100</xdr:colOff>
      <xdr:row>77</xdr:row>
      <xdr:rowOff>36268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27395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2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65190</xdr:rowOff>
    </xdr:from>
    <xdr:to>
      <xdr:col>15</xdr:col>
      <xdr:colOff>101600</xdr:colOff>
      <xdr:row>76</xdr:row>
      <xdr:rowOff>166790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157917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998</xdr:rowOff>
    </xdr:from>
    <xdr:to>
      <xdr:col>10</xdr:col>
      <xdr:colOff>165100</xdr:colOff>
      <xdr:row>77</xdr:row>
      <xdr:rowOff>102598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93725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49000</xdr:rowOff>
    </xdr:from>
    <xdr:to>
      <xdr:col>6</xdr:col>
      <xdr:colOff>38100</xdr:colOff>
      <xdr:row>77</xdr:row>
      <xdr:rowOff>150600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141727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4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136553</xdr:rowOff>
    </xdr:from>
    <xdr:to>
      <xdr:col>24</xdr:col>
      <xdr:colOff>63500</xdr:colOff>
      <xdr:row>96</xdr:row>
      <xdr:rowOff>47506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24303"/>
          <a:ext cx="838200" cy="8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136553</xdr:rowOff>
    </xdr:from>
    <xdr:to>
      <xdr:col>19</xdr:col>
      <xdr:colOff>177800</xdr:colOff>
      <xdr:row>96</xdr:row>
      <xdr:rowOff>37550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24303"/>
          <a:ext cx="889000" cy="7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37550</xdr:rowOff>
    </xdr:from>
    <xdr:to>
      <xdr:col>15</xdr:col>
      <xdr:colOff>50800</xdr:colOff>
      <xdr:row>97</xdr:row>
      <xdr:rowOff>69097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96750"/>
          <a:ext cx="889000" cy="2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69097</xdr:rowOff>
    </xdr:from>
    <xdr:to>
      <xdr:col>10</xdr:col>
      <xdr:colOff>114300</xdr:colOff>
      <xdr:row>97</xdr:row>
      <xdr:rowOff>117625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99747"/>
          <a:ext cx="8890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168156</xdr:rowOff>
    </xdr:from>
    <xdr:to>
      <xdr:col>24</xdr:col>
      <xdr:colOff>114300</xdr:colOff>
      <xdr:row>96</xdr:row>
      <xdr:rowOff>98306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19583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0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85753</xdr:rowOff>
    </xdr:from>
    <xdr:to>
      <xdr:col>20</xdr:col>
      <xdr:colOff>38100</xdr:colOff>
      <xdr:row>96</xdr:row>
      <xdr:rowOff>15903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32430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14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158200</xdr:rowOff>
    </xdr:from>
    <xdr:to>
      <xdr:col>15</xdr:col>
      <xdr:colOff>101600</xdr:colOff>
      <xdr:row>96</xdr:row>
      <xdr:rowOff>88350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104877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22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18297</xdr:rowOff>
    </xdr:from>
    <xdr:to>
      <xdr:col>10</xdr:col>
      <xdr:colOff>165100</xdr:colOff>
      <xdr:row>97</xdr:row>
      <xdr:rowOff>119897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111024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66825</xdr:rowOff>
    </xdr:from>
    <xdr:to>
      <xdr:col>6</xdr:col>
      <xdr:colOff>38100</xdr:colOff>
      <xdr:row>97</xdr:row>
      <xdr:rowOff>168425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159552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135890</xdr:rowOff>
    </xdr:from>
    <xdr:to>
      <xdr:col>55</xdr:col>
      <xdr:colOff>0</xdr:colOff>
      <xdr:row>38</xdr:row>
      <xdr:rowOff>141986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5099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141986</xdr:rowOff>
    </xdr:from>
    <xdr:to>
      <xdr:col>50</xdr:col>
      <xdr:colOff>114300</xdr:colOff>
      <xdr:row>38</xdr:row>
      <xdr:rowOff>146177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5708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146177</xdr:rowOff>
    </xdr:from>
    <xdr:to>
      <xdr:col>45</xdr:col>
      <xdr:colOff>177800</xdr:colOff>
      <xdr:row>38</xdr:row>
      <xdr:rowOff>151130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6127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151130</xdr:rowOff>
    </xdr:from>
    <xdr:to>
      <xdr:col>41</xdr:col>
      <xdr:colOff>50800</xdr:colOff>
      <xdr:row>38</xdr:row>
      <xdr:rowOff>154559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6623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85090</xdr:rowOff>
    </xdr:from>
    <xdr:to>
      <xdr:col>55</xdr:col>
      <xdr:colOff>50800</xdr:colOff>
      <xdr:row>39</xdr:row>
      <xdr:rowOff>15240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50563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91186</xdr:rowOff>
    </xdr:from>
    <xdr:to>
      <xdr:col>50</xdr:col>
      <xdr:colOff>165100</xdr:colOff>
      <xdr:row>39</xdr:row>
      <xdr:rowOff>21336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95377</xdr:rowOff>
    </xdr:from>
    <xdr:to>
      <xdr:col>46</xdr:col>
      <xdr:colOff>38100</xdr:colOff>
      <xdr:row>39</xdr:row>
      <xdr:rowOff>25527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100330</xdr:rowOff>
    </xdr:from>
    <xdr:to>
      <xdr:col>41</xdr:col>
      <xdr:colOff>101600</xdr:colOff>
      <xdr:row>39</xdr:row>
      <xdr:rowOff>30480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21607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103759</xdr:rowOff>
    </xdr:from>
    <xdr:to>
      <xdr:col>36</xdr:col>
      <xdr:colOff>165100</xdr:colOff>
      <xdr:row>39</xdr:row>
      <xdr:rowOff>33909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25036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23895</xdr:rowOff>
    </xdr:from>
    <xdr:to>
      <xdr:col>55</xdr:col>
      <xdr:colOff>0</xdr:colOff>
      <xdr:row>58</xdr:row>
      <xdr:rowOff>33141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67995"/>
          <a:ext cx="8382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33141</xdr:rowOff>
    </xdr:from>
    <xdr:to>
      <xdr:col>50</xdr:col>
      <xdr:colOff>114300</xdr:colOff>
      <xdr:row>58</xdr:row>
      <xdr:rowOff>43542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77241"/>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43542</xdr:rowOff>
    </xdr:from>
    <xdr:to>
      <xdr:col>45</xdr:col>
      <xdr:colOff>177800</xdr:colOff>
      <xdr:row>58</xdr:row>
      <xdr:rowOff>46089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87642"/>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46089</xdr:rowOff>
    </xdr:from>
    <xdr:to>
      <xdr:col>41</xdr:col>
      <xdr:colOff>50800</xdr:colOff>
      <xdr:row>58</xdr:row>
      <xdr:rowOff>57185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90189"/>
          <a:ext cx="8890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144545</xdr:rowOff>
    </xdr:from>
    <xdr:to>
      <xdr:col>55</xdr:col>
      <xdr:colOff>50800</xdr:colOff>
      <xdr:row>58</xdr:row>
      <xdr:rowOff>74695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59472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153791</xdr:rowOff>
    </xdr:from>
    <xdr:to>
      <xdr:col>50</xdr:col>
      <xdr:colOff>165100</xdr:colOff>
      <xdr:row>58</xdr:row>
      <xdr:rowOff>83941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75068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164192</xdr:rowOff>
    </xdr:from>
    <xdr:to>
      <xdr:col>46</xdr:col>
      <xdr:colOff>38100</xdr:colOff>
      <xdr:row>58</xdr:row>
      <xdr:rowOff>94342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85469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2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166739</xdr:rowOff>
    </xdr:from>
    <xdr:to>
      <xdr:col>41</xdr:col>
      <xdr:colOff>101600</xdr:colOff>
      <xdr:row>58</xdr:row>
      <xdr:rowOff>96889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88016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6385</xdr:rowOff>
    </xdr:from>
    <xdr:to>
      <xdr:col>36</xdr:col>
      <xdr:colOff>165100</xdr:colOff>
      <xdr:row>58</xdr:row>
      <xdr:rowOff>107985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99112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135722</xdr:rowOff>
    </xdr:from>
    <xdr:to>
      <xdr:col>55</xdr:col>
      <xdr:colOff>0</xdr:colOff>
      <xdr:row>78</xdr:row>
      <xdr:rowOff>23352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37372"/>
          <a:ext cx="8382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135722</xdr:rowOff>
    </xdr:from>
    <xdr:to>
      <xdr:col>50</xdr:col>
      <xdr:colOff>114300</xdr:colOff>
      <xdr:row>78</xdr:row>
      <xdr:rowOff>31032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37372"/>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163370</xdr:rowOff>
    </xdr:from>
    <xdr:to>
      <xdr:col>45</xdr:col>
      <xdr:colOff>177800</xdr:colOff>
      <xdr:row>78</xdr:row>
      <xdr:rowOff>31032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65020"/>
          <a:ext cx="889000" cy="3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163370</xdr:rowOff>
    </xdr:from>
    <xdr:to>
      <xdr:col>41</xdr:col>
      <xdr:colOff>50800</xdr:colOff>
      <xdr:row>77</xdr:row>
      <xdr:rowOff>168723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65020"/>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144002</xdr:rowOff>
    </xdr:from>
    <xdr:to>
      <xdr:col>55</xdr:col>
      <xdr:colOff>50800</xdr:colOff>
      <xdr:row>78</xdr:row>
      <xdr:rowOff>74152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4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58929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84922</xdr:rowOff>
    </xdr:from>
    <xdr:to>
      <xdr:col>50</xdr:col>
      <xdr:colOff>165100</xdr:colOff>
      <xdr:row>78</xdr:row>
      <xdr:rowOff>15072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6199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151682</xdr:rowOff>
    </xdr:from>
    <xdr:to>
      <xdr:col>46</xdr:col>
      <xdr:colOff>38100</xdr:colOff>
      <xdr:row>78</xdr:row>
      <xdr:rowOff>81832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72959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112570</xdr:rowOff>
    </xdr:from>
    <xdr:to>
      <xdr:col>41</xdr:col>
      <xdr:colOff>101600</xdr:colOff>
      <xdr:row>78</xdr:row>
      <xdr:rowOff>42720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33847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0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117923</xdr:rowOff>
    </xdr:from>
    <xdr:to>
      <xdr:col>36</xdr:col>
      <xdr:colOff>165100</xdr:colOff>
      <xdr:row>78</xdr:row>
      <xdr:rowOff>48073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1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64600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9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74591</xdr:rowOff>
    </xdr:from>
    <xdr:to>
      <xdr:col>55</xdr:col>
      <xdr:colOff>0</xdr:colOff>
      <xdr:row>96</xdr:row>
      <xdr:rowOff>125002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33791"/>
          <a:ext cx="838200" cy="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74591</xdr:rowOff>
    </xdr:from>
    <xdr:to>
      <xdr:col>50</xdr:col>
      <xdr:colOff>114300</xdr:colOff>
      <xdr:row>96</xdr:row>
      <xdr:rowOff>84328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33791"/>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82431</xdr:rowOff>
    </xdr:from>
    <xdr:to>
      <xdr:col>45</xdr:col>
      <xdr:colOff>177800</xdr:colOff>
      <xdr:row>96</xdr:row>
      <xdr:rowOff>84328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41631"/>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82431</xdr:rowOff>
    </xdr:from>
    <xdr:to>
      <xdr:col>41</xdr:col>
      <xdr:colOff>50800</xdr:colOff>
      <xdr:row>97</xdr:row>
      <xdr:rowOff>26164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41631"/>
          <a:ext cx="889000" cy="1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74202</xdr:rowOff>
    </xdr:from>
    <xdr:to>
      <xdr:col>55</xdr:col>
      <xdr:colOff>50800</xdr:colOff>
      <xdr:row>97</xdr:row>
      <xdr:rowOff>4352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52629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23791</xdr:rowOff>
    </xdr:from>
    <xdr:to>
      <xdr:col>50</xdr:col>
      <xdr:colOff>165100</xdr:colOff>
      <xdr:row>96</xdr:row>
      <xdr:rowOff>125391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116518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33528</xdr:rowOff>
    </xdr:from>
    <xdr:to>
      <xdr:col>46</xdr:col>
      <xdr:colOff>38100</xdr:colOff>
      <xdr:row>96</xdr:row>
      <xdr:rowOff>135128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126255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31631</xdr:rowOff>
    </xdr:from>
    <xdr:to>
      <xdr:col>41</xdr:col>
      <xdr:colOff>101600</xdr:colOff>
      <xdr:row>96</xdr:row>
      <xdr:rowOff>133231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124358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146814</xdr:rowOff>
    </xdr:from>
    <xdr:to>
      <xdr:col>36</xdr:col>
      <xdr:colOff>165100</xdr:colOff>
      <xdr:row>97</xdr:row>
      <xdr:rowOff>76964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68091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60294</xdr:rowOff>
    </xdr:from>
    <xdr:to>
      <xdr:col>85</xdr:col>
      <xdr:colOff>127000</xdr:colOff>
      <xdr:row>38</xdr:row>
      <xdr:rowOff>101736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75394"/>
          <a:ext cx="8382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101736</xdr:rowOff>
    </xdr:from>
    <xdr:to>
      <xdr:col>81</xdr:col>
      <xdr:colOff>50800</xdr:colOff>
      <xdr:row>38</xdr:row>
      <xdr:rowOff>136532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16836"/>
          <a:ext cx="889000" cy="3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67593</xdr:rowOff>
    </xdr:from>
    <xdr:to>
      <xdr:col>76</xdr:col>
      <xdr:colOff>114300</xdr:colOff>
      <xdr:row>38</xdr:row>
      <xdr:rowOff>136532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82693"/>
          <a:ext cx="889000" cy="6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53616</xdr:rowOff>
    </xdr:from>
    <xdr:to>
      <xdr:col>71</xdr:col>
      <xdr:colOff>177800</xdr:colOff>
      <xdr:row>38</xdr:row>
      <xdr:rowOff>67593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397266"/>
          <a:ext cx="889000" cy="18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9494</xdr:rowOff>
    </xdr:from>
    <xdr:to>
      <xdr:col>85</xdr:col>
      <xdr:colOff>177800</xdr:colOff>
      <xdr:row>38</xdr:row>
      <xdr:rowOff>111094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159371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50936</xdr:rowOff>
    </xdr:from>
    <xdr:to>
      <xdr:col>81</xdr:col>
      <xdr:colOff>101600</xdr:colOff>
      <xdr:row>38</xdr:row>
      <xdr:rowOff>152536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143663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5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85732</xdr:rowOff>
    </xdr:from>
    <xdr:to>
      <xdr:col>76</xdr:col>
      <xdr:colOff>165100</xdr:colOff>
      <xdr:row>39</xdr:row>
      <xdr:rowOff>15882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7009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16793</xdr:rowOff>
    </xdr:from>
    <xdr:to>
      <xdr:col>72</xdr:col>
      <xdr:colOff>38100</xdr:colOff>
      <xdr:row>38</xdr:row>
      <xdr:rowOff>118393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109520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2816</xdr:rowOff>
    </xdr:from>
    <xdr:to>
      <xdr:col>67</xdr:col>
      <xdr:colOff>101600</xdr:colOff>
      <xdr:row>37</xdr:row>
      <xdr:rowOff>104416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95543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101554</xdr:rowOff>
    </xdr:from>
    <xdr:to>
      <xdr:col>85</xdr:col>
      <xdr:colOff>127000</xdr:colOff>
      <xdr:row>58</xdr:row>
      <xdr:rowOff>57610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74204"/>
          <a:ext cx="838200" cy="1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53102</xdr:rowOff>
    </xdr:from>
    <xdr:to>
      <xdr:col>81</xdr:col>
      <xdr:colOff>50800</xdr:colOff>
      <xdr:row>58</xdr:row>
      <xdr:rowOff>57610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97202"/>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46119</xdr:rowOff>
    </xdr:from>
    <xdr:to>
      <xdr:col>76</xdr:col>
      <xdr:colOff>114300</xdr:colOff>
      <xdr:row>58</xdr:row>
      <xdr:rowOff>53102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90219"/>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43547</xdr:rowOff>
    </xdr:from>
    <xdr:to>
      <xdr:col>71</xdr:col>
      <xdr:colOff>177800</xdr:colOff>
      <xdr:row>58</xdr:row>
      <xdr:rowOff>46119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87647"/>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50754</xdr:rowOff>
    </xdr:from>
    <xdr:to>
      <xdr:col>85</xdr:col>
      <xdr:colOff>177800</xdr:colOff>
      <xdr:row>57</xdr:row>
      <xdr:rowOff>152354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137131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3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6810</xdr:rowOff>
    </xdr:from>
    <xdr:to>
      <xdr:col>81</xdr:col>
      <xdr:colOff>101600</xdr:colOff>
      <xdr:row>58</xdr:row>
      <xdr:rowOff>108410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5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99537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4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2302</xdr:rowOff>
    </xdr:from>
    <xdr:to>
      <xdr:col>76</xdr:col>
      <xdr:colOff>165100</xdr:colOff>
      <xdr:row>58</xdr:row>
      <xdr:rowOff>103902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95029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3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166769</xdr:rowOff>
    </xdr:from>
    <xdr:to>
      <xdr:col>72</xdr:col>
      <xdr:colOff>38100</xdr:colOff>
      <xdr:row>58</xdr:row>
      <xdr:rowOff>96919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88046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164197</xdr:rowOff>
    </xdr:from>
    <xdr:to>
      <xdr:col>67</xdr:col>
      <xdr:colOff>101600</xdr:colOff>
      <xdr:row>58</xdr:row>
      <xdr:rowOff>94347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85474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156646</xdr:rowOff>
    </xdr:from>
    <xdr:to>
      <xdr:col>85</xdr:col>
      <xdr:colOff>127000</xdr:colOff>
      <xdr:row>78</xdr:row>
      <xdr:rowOff>167695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2974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167695</xdr:rowOff>
    </xdr:from>
    <xdr:to>
      <xdr:col>81</xdr:col>
      <xdr:colOff>50800</xdr:colOff>
      <xdr:row>79</xdr:row>
      <xdr:rowOff>42774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40795"/>
          <a:ext cx="889000" cy="4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42712</xdr:rowOff>
    </xdr:from>
    <xdr:to>
      <xdr:col>76</xdr:col>
      <xdr:colOff>114300</xdr:colOff>
      <xdr:row>79</xdr:row>
      <xdr:rowOff>42774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7262"/>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38271</xdr:rowOff>
    </xdr:from>
    <xdr:to>
      <xdr:col>71</xdr:col>
      <xdr:colOff>177800</xdr:colOff>
      <xdr:row>79</xdr:row>
      <xdr:rowOff>42712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2821"/>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105846</xdr:rowOff>
    </xdr:from>
    <xdr:to>
      <xdr:col>85</xdr:col>
      <xdr:colOff>177800</xdr:colOff>
      <xdr:row>79</xdr:row>
      <xdr:rowOff>35996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7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20773</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9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116895</xdr:rowOff>
    </xdr:from>
    <xdr:to>
      <xdr:col>81</xdr:col>
      <xdr:colOff>101600</xdr:colOff>
      <xdr:row>79</xdr:row>
      <xdr:rowOff>47045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38172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163424</xdr:rowOff>
    </xdr:from>
    <xdr:to>
      <xdr:col>76</xdr:col>
      <xdr:colOff>165100</xdr:colOff>
      <xdr:row>79</xdr:row>
      <xdr:rowOff>93574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84701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163362</xdr:rowOff>
    </xdr:from>
    <xdr:to>
      <xdr:col>72</xdr:col>
      <xdr:colOff>38100</xdr:colOff>
      <xdr:row>79</xdr:row>
      <xdr:rowOff>93512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84639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2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158921</xdr:rowOff>
    </xdr:from>
    <xdr:to>
      <xdr:col>67</xdr:col>
      <xdr:colOff>101600</xdr:colOff>
      <xdr:row>79</xdr:row>
      <xdr:rowOff>89071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80198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24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97146</xdr:rowOff>
    </xdr:from>
    <xdr:to>
      <xdr:col>85</xdr:col>
      <xdr:colOff>127000</xdr:colOff>
      <xdr:row>97</xdr:row>
      <xdr:rowOff>117419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384896"/>
          <a:ext cx="838200" cy="36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97146</xdr:rowOff>
    </xdr:from>
    <xdr:to>
      <xdr:col>81</xdr:col>
      <xdr:colOff>50800</xdr:colOff>
      <xdr:row>97</xdr:row>
      <xdr:rowOff>143190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84896"/>
          <a:ext cx="889000" cy="38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143190</xdr:rowOff>
    </xdr:from>
    <xdr:to>
      <xdr:col>76</xdr:col>
      <xdr:colOff>114300</xdr:colOff>
      <xdr:row>97</xdr:row>
      <xdr:rowOff>145346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73840"/>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107379</xdr:rowOff>
    </xdr:from>
    <xdr:to>
      <xdr:col>71</xdr:col>
      <xdr:colOff>177800</xdr:colOff>
      <xdr:row>97</xdr:row>
      <xdr:rowOff>145346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66579"/>
          <a:ext cx="889000" cy="20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66619</xdr:rowOff>
    </xdr:from>
    <xdr:to>
      <xdr:col>85</xdr:col>
      <xdr:colOff>177800</xdr:colOff>
      <xdr:row>97</xdr:row>
      <xdr:rowOff>168219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45046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46346</xdr:rowOff>
    </xdr:from>
    <xdr:to>
      <xdr:col>81</xdr:col>
      <xdr:colOff>101600</xdr:colOff>
      <xdr:row>95</xdr:row>
      <xdr:rowOff>147946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3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164473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92390</xdr:rowOff>
    </xdr:from>
    <xdr:to>
      <xdr:col>76</xdr:col>
      <xdr:colOff>165100</xdr:colOff>
      <xdr:row>98</xdr:row>
      <xdr:rowOff>22540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2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13667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94546</xdr:rowOff>
    </xdr:from>
    <xdr:to>
      <xdr:col>72</xdr:col>
      <xdr:colOff>38100</xdr:colOff>
      <xdr:row>98</xdr:row>
      <xdr:rowOff>24696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56579</xdr:rowOff>
    </xdr:from>
    <xdr:to>
      <xdr:col>67</xdr:col>
      <xdr:colOff>101600</xdr:colOff>
      <xdr:row>96</xdr:row>
      <xdr:rowOff>158179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3256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29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総務費については、公共施設等整備基金積立金の減により、減となった。民生費については、電力・ガス・食料品等価格高騰緊急支援給付金の皆増等により、増となった。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衛生費については、診療所整備事業の建設工事費等が減がなり、減となった。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年度からの普通建設事業費の抑制により、農林水産業費及び土木費については類似団体平均を大きく下回っている。農林水産業費では、中山間関連経費の増により、増となった。土木費については、小雪による除排雪経費の減や橋梁工事費減等により、減となった。今後もインフラ施設等の長寿命化のため、計画的な整備・修繕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商工費については、コロナ関連による商品券事業等の減により、大幅に減となった。災害復旧費については、令和４年８月の大雨による災害に伴い、増となった。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公債費については、令和４年度に第三セクター等改革推進債の一部繰上償還（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百万円）を実施した影響により、令和５年度の値が大幅に減少した。今後も、繰上償還の実施等により公債費負担の抑制を図る。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令和４年度と比較して、実質収支額は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百万円増（単年度収支額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百万円）、となったことから、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8.91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単年度収支額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百万円となった要因としては、コロナ禍によりイベント等の行事が抑制されたこと等から、経常経費が抑制されたこと等による。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今後も、歳入確保及び歳出削減に努め、財政の健全化を図る。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令和４年度と比較して、連結実質収支額は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百万円となり、昨年度より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黒字額増加の要因は、一般会計において想定よりも特別交付税が多かったこと等による。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今後も歳入確保及び歳出削減を図るとともに、診療所においては、事業規模の適正化及び見直し等により経営健全化を図る。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、㈶大鰐町開発公社、大鰐地域総合開発㈱の両法人の債務に係る損失補償を履行（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百万円）したことにより、実質公債費比率は大きく上昇した。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百万円）、令和元年度（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百万円）及び令和４年度（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百万円）に実施した第三セクター等改革推進債の一部繰上償還の効果等により、令和５年度決算では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今後も更なる繰上償還等の実施により実質公債費比率の低下を図る。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年度、㈶大鰐町開発公社、大鰐地域総合開発㈱の両法人の債務に対する損失補償に充てるため、第三セクター等改革推進債を発行（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6,617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百万円）したことにより、地方債残高が大きく増加した（設立法人等の負債額等負担見込額は大きく減少）。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第三セクター等改革推進債を、平成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百万円、令和元年度に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百万円、そして令和４年度に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百万円の一部繰上償還を実施した。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地方交付税の動向を注視しつつ、引き続き歳入確保・歳出削減を図り、基金の積増し、繰上償還等の実施により、将来負担比率を引き下げる。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決算剰余金により減債基金へ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百万円積立てた。その他、過疎地域自立促進特別事業基金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百万円、ふるさとづくり基金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百万円積み立てたこと等から、基金全体では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財政調整基金を維持していくとともに、基金の使途明確化を図るために、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公共施設等整備基金：公共施設等の整備及び維持補修に要する経費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ふるさとづくり基金：住民参加型の地方自治を実現し、地域間交流を図り、個性豊かな活力あるまちづくり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公共施設等の修繕・改修工事費等の財源として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過疎地域自立促進特別事業基金：老朽化等により活用が困難な遊休施設の解体撤去に充てるため、過疎債ソフト分を活用して令和２年度より基金積立てを開始。令和２年度は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百万円を、令和３年度は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百万円を、令和４年度は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百万円を、令和５年度は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ふるさとづくり基金：子ども医療給付費等の財源として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百万円を充当した。一方で、ふるさと納税を原資として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公共施設等整備基金：老朽化している公共施設等の長寿命化対策として、改修費等に充当を予定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過疎地域自立促進特別事業基金：老朽化等により活用が困難な遊休施設の解体撤去に要する経費として、毎年度過疎債ソフト分を上限に、一定額を積立て予定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ふるさとづくり基金：ふるさと納税を財源に、目的達成のため各種施策の展開に充当を予定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緊急の財政需要等への対応として、現状を維持。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地方交付税の減、人口減少による税収減、災害や大雪等臨時で発生した財政需要等への対応として、健全な財政運営を図るとともに基金残高を維持することとしている。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令和４年度に第三セクター等改革推進債の一部繰上償還（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百万円を取崩したため、令和４年度末では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百万円となっていたが、令和４年度決算剰余金により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百万円を積立てたため、令和５年度末では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公債費負担の抑制を目的とした繰上償還を実施するため、今後も決算剰余金での積立てを予定。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6671175</v>
      </c>
      <c r="BO4" s="449"/>
      <c r="BP4" s="449"/>
      <c r="BQ4" s="449"/>
      <c r="BR4" s="449"/>
      <c r="BS4" s="449"/>
      <c r="BT4" s="449"/>
      <c r="BU4" s="450"/>
      <c r="BV4" s="448">
        <v>7468413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8.9</v>
      </c>
      <c r="CU4" s="589"/>
      <c r="CV4" s="589"/>
      <c r="CW4" s="589"/>
      <c r="CX4" s="589"/>
      <c r="CY4" s="589"/>
      <c r="CZ4" s="589"/>
      <c r="DA4" s="590"/>
      <c r="DB4" s="588">
        <v>5.7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6317963</v>
      </c>
      <c r="BO5" s="420"/>
      <c r="BP5" s="420"/>
      <c r="BQ5" s="420"/>
      <c r="BR5" s="420"/>
      <c r="BS5" s="420"/>
      <c r="BT5" s="420"/>
      <c r="BU5" s="421"/>
      <c r="BV5" s="419">
        <v>7164382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93.6</v>
      </c>
      <c r="CU5" s="417"/>
      <c r="CV5" s="417"/>
      <c r="CW5" s="417"/>
      <c r="CX5" s="417"/>
      <c r="CY5" s="417"/>
      <c r="CZ5" s="417"/>
      <c r="DA5" s="418"/>
      <c r="DB5" s="416">
        <v>92.9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353212</v>
      </c>
      <c r="BO6" s="420"/>
      <c r="BP6" s="420"/>
      <c r="BQ6" s="420"/>
      <c r="BR6" s="420"/>
      <c r="BS6" s="420"/>
      <c r="BT6" s="420"/>
      <c r="BU6" s="421"/>
      <c r="BV6" s="419">
        <v>304031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93.9</v>
      </c>
      <c r="CU6" s="563"/>
      <c r="CV6" s="563"/>
      <c r="CW6" s="563"/>
      <c r="CX6" s="563"/>
      <c r="CY6" s="563"/>
      <c r="CZ6" s="563"/>
      <c r="DA6" s="564"/>
      <c r="DB6" s="562">
        <v>93.7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14971</v>
      </c>
      <c r="BO7" s="420"/>
      <c r="BP7" s="420"/>
      <c r="BQ7" s="420"/>
      <c r="BR7" s="420"/>
      <c r="BS7" s="420"/>
      <c r="BT7" s="420"/>
      <c r="BU7" s="421"/>
      <c r="BV7" s="419">
        <v>88429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3797171</v>
      </c>
      <c r="CU7" s="420"/>
      <c r="CV7" s="420"/>
      <c r="CW7" s="420"/>
      <c r="CX7" s="420"/>
      <c r="CY7" s="420"/>
      <c r="CZ7" s="420"/>
      <c r="DA7" s="421"/>
      <c r="DB7" s="419">
        <v>3771661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338241</v>
      </c>
      <c r="BO8" s="420"/>
      <c r="BP8" s="420"/>
      <c r="BQ8" s="420"/>
      <c r="BR8" s="420"/>
      <c r="BS8" s="420"/>
      <c r="BT8" s="420"/>
      <c r="BU8" s="421"/>
      <c r="BV8" s="419">
        <v>215602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0.22</v>
      </c>
      <c r="CU8" s="523"/>
      <c r="CV8" s="523"/>
      <c r="CW8" s="523"/>
      <c r="CX8" s="523"/>
      <c r="CY8" s="523"/>
      <c r="CZ8" s="523"/>
      <c r="DA8" s="524"/>
      <c r="DB8" s="522">
        <v>0.22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8665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122639</v>
      </c>
      <c r="BO9" s="420"/>
      <c r="BP9" s="420"/>
      <c r="BQ9" s="420"/>
      <c r="BR9" s="420"/>
      <c r="BS9" s="420"/>
      <c r="BT9" s="420"/>
      <c r="BU9" s="421"/>
      <c r="BV9" s="419">
        <v>-123029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12.6</v>
      </c>
      <c r="CU9" s="417"/>
      <c r="CV9" s="417"/>
      <c r="CW9" s="417"/>
      <c r="CX9" s="417"/>
      <c r="CY9" s="417"/>
      <c r="CZ9" s="417"/>
      <c r="DA9" s="418"/>
      <c r="DB9" s="416">
        <v>26.7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9676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33</v>
      </c>
      <c r="BO10" s="420"/>
      <c r="BP10" s="420"/>
      <c r="BQ10" s="420"/>
      <c r="BR10" s="420"/>
      <c r="BS10" s="420"/>
      <c r="BT10" s="420"/>
      <c r="BU10" s="421"/>
      <c r="BV10" s="419">
        <v>28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830000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8470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8467</v>
      </c>
      <c r="S13" s="507"/>
      <c r="T13" s="507"/>
      <c r="U13" s="507"/>
      <c r="V13" s="508"/>
      <c r="W13" s="509" t="s">
        <v>131</v>
      </c>
      <c r="X13" s="405"/>
      <c r="Y13" s="405"/>
      <c r="Z13" s="405"/>
      <c r="AA13" s="405"/>
      <c r="AB13" s="406"/>
      <c r="AC13" s="372">
        <v>919</v>
      </c>
      <c r="AD13" s="373"/>
      <c r="AE13" s="373"/>
      <c r="AF13" s="373"/>
      <c r="AG13" s="374"/>
      <c r="AH13" s="372">
        <v>1056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122672</v>
      </c>
      <c r="BO13" s="420"/>
      <c r="BP13" s="420"/>
      <c r="BQ13" s="420"/>
      <c r="BR13" s="420"/>
      <c r="BS13" s="420"/>
      <c r="BT13" s="420"/>
      <c r="BU13" s="421"/>
      <c r="BV13" s="419">
        <v>706999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12.6</v>
      </c>
      <c r="CU13" s="417"/>
      <c r="CV13" s="417"/>
      <c r="CW13" s="417"/>
      <c r="CX13" s="417"/>
      <c r="CY13" s="417"/>
      <c r="CZ13" s="417"/>
      <c r="DA13" s="418"/>
      <c r="DB13" s="416">
        <v>13.1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8688</v>
      </c>
      <c r="S14" s="507"/>
      <c r="T14" s="507"/>
      <c r="U14" s="507"/>
      <c r="V14" s="508"/>
      <c r="W14" s="510"/>
      <c r="X14" s="408"/>
      <c r="Y14" s="408"/>
      <c r="Z14" s="408"/>
      <c r="AA14" s="408"/>
      <c r="AB14" s="409"/>
      <c r="AC14" s="499">
        <v>21.9</v>
      </c>
      <c r="AD14" s="500"/>
      <c r="AE14" s="500"/>
      <c r="AF14" s="500"/>
      <c r="AG14" s="501"/>
      <c r="AH14" s="499">
        <v>22.2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84</v>
      </c>
      <c r="CU14" s="517"/>
      <c r="CV14" s="517"/>
      <c r="CW14" s="517"/>
      <c r="CX14" s="517"/>
      <c r="CY14" s="517"/>
      <c r="CZ14" s="517"/>
      <c r="DA14" s="518"/>
      <c r="DB14" s="516">
        <v>76.2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8685</v>
      </c>
      <c r="S15" s="507"/>
      <c r="T15" s="507"/>
      <c r="U15" s="507"/>
      <c r="V15" s="508"/>
      <c r="W15" s="509" t="s">
        <v>137</v>
      </c>
      <c r="X15" s="405"/>
      <c r="Y15" s="405"/>
      <c r="Z15" s="405"/>
      <c r="AA15" s="405"/>
      <c r="AB15" s="406"/>
      <c r="AC15" s="372">
        <v>811</v>
      </c>
      <c r="AD15" s="373"/>
      <c r="AE15" s="373"/>
      <c r="AF15" s="373"/>
      <c r="AG15" s="374"/>
      <c r="AH15" s="372">
        <v>958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781202</v>
      </c>
      <c r="BO15" s="449"/>
      <c r="BP15" s="449"/>
      <c r="BQ15" s="449"/>
      <c r="BR15" s="449"/>
      <c r="BS15" s="449"/>
      <c r="BT15" s="449"/>
      <c r="BU15" s="450"/>
      <c r="BV15" s="448">
        <v>768050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19.3</v>
      </c>
      <c r="AD16" s="500"/>
      <c r="AE16" s="500"/>
      <c r="AF16" s="500"/>
      <c r="AG16" s="501"/>
      <c r="AH16" s="499">
        <v>20.100000000000001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3608372</v>
      </c>
      <c r="BO16" s="420"/>
      <c r="BP16" s="420"/>
      <c r="BQ16" s="420"/>
      <c r="BR16" s="420"/>
      <c r="BS16" s="420"/>
      <c r="BT16" s="420"/>
      <c r="BU16" s="421"/>
      <c r="BV16" s="419">
        <v>3564745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2474</v>
      </c>
      <c r="AD17" s="373"/>
      <c r="AE17" s="373"/>
      <c r="AF17" s="373"/>
      <c r="AG17" s="374"/>
      <c r="AH17" s="372">
        <v>2752</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954630</v>
      </c>
      <c r="BO17" s="420"/>
      <c r="BP17" s="420"/>
      <c r="BQ17" s="420"/>
      <c r="BR17" s="420"/>
      <c r="BS17" s="420"/>
      <c r="BT17" s="420"/>
      <c r="BU17" s="421"/>
      <c r="BV17" s="419">
        <v>941433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163.43</v>
      </c>
      <c r="M18" s="472"/>
      <c r="N18" s="472"/>
      <c r="O18" s="472"/>
      <c r="P18" s="472"/>
      <c r="Q18" s="472"/>
      <c r="R18" s="473"/>
      <c r="S18" s="473"/>
      <c r="T18" s="473"/>
      <c r="U18" s="473"/>
      <c r="V18" s="474"/>
      <c r="W18" s="490"/>
      <c r="X18" s="491"/>
      <c r="Y18" s="491"/>
      <c r="Z18" s="491"/>
      <c r="AA18" s="491"/>
      <c r="AB18" s="515"/>
      <c r="AC18" s="389">
        <v>58.8</v>
      </c>
      <c r="AD18" s="390"/>
      <c r="AE18" s="390"/>
      <c r="AF18" s="390"/>
      <c r="AG18" s="475"/>
      <c r="AH18" s="389">
        <v>57.7</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3672944</v>
      </c>
      <c r="BO18" s="420"/>
      <c r="BP18" s="420"/>
      <c r="BQ18" s="420"/>
      <c r="BR18" s="420"/>
      <c r="BS18" s="420"/>
      <c r="BT18" s="420"/>
      <c r="BU18" s="421"/>
      <c r="BV18" s="419">
        <v>3508393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53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4748482</v>
      </c>
      <c r="BO19" s="420"/>
      <c r="BP19" s="420"/>
      <c r="BQ19" s="420"/>
      <c r="BR19" s="420"/>
      <c r="BS19" s="420"/>
      <c r="BT19" s="420"/>
      <c r="BU19" s="421"/>
      <c r="BV19" s="419">
        <v>5399856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3228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7392133</v>
      </c>
      <c r="BO22" s="449"/>
      <c r="BP22" s="449"/>
      <c r="BQ22" s="449"/>
      <c r="BR22" s="449"/>
      <c r="BS22" s="449"/>
      <c r="BT22" s="449"/>
      <c r="BU22" s="450"/>
      <c r="BV22" s="448">
        <v>7306093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4906256</v>
      </c>
      <c r="BO23" s="420"/>
      <c r="BP23" s="420"/>
      <c r="BQ23" s="420"/>
      <c r="BR23" s="420"/>
      <c r="BS23" s="420"/>
      <c r="BT23" s="420"/>
      <c r="BU23" s="421"/>
      <c r="BV23" s="419">
        <v>4759682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6800</v>
      </c>
      <c r="R24" s="373"/>
      <c r="S24" s="373"/>
      <c r="T24" s="373"/>
      <c r="U24" s="373"/>
      <c r="V24" s="374"/>
      <c r="W24" s="462"/>
      <c r="X24" s="399"/>
      <c r="Y24" s="400"/>
      <c r="Z24" s="375" t="s">
        <v>161</v>
      </c>
      <c r="AA24" s="376"/>
      <c r="AB24" s="376"/>
      <c r="AC24" s="376"/>
      <c r="AD24" s="376"/>
      <c r="AE24" s="376"/>
      <c r="AF24" s="376"/>
      <c r="AG24" s="377"/>
      <c r="AH24" s="372">
        <v>84</v>
      </c>
      <c r="AI24" s="373"/>
      <c r="AJ24" s="373"/>
      <c r="AK24" s="373"/>
      <c r="AL24" s="374"/>
      <c r="AM24" s="372">
        <v>220584</v>
      </c>
      <c r="AN24" s="373"/>
      <c r="AO24" s="373"/>
      <c r="AP24" s="373"/>
      <c r="AQ24" s="373"/>
      <c r="AR24" s="374"/>
      <c r="AS24" s="372">
        <v>2626</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5691295</v>
      </c>
      <c r="BO24" s="420"/>
      <c r="BP24" s="420"/>
      <c r="BQ24" s="420"/>
      <c r="BR24" s="420"/>
      <c r="BS24" s="420"/>
      <c r="BT24" s="420"/>
      <c r="BU24" s="421"/>
      <c r="BV24" s="419">
        <v>5398894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5440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819245</v>
      </c>
      <c r="BO25" s="449"/>
      <c r="BP25" s="449"/>
      <c r="BQ25" s="449"/>
      <c r="BR25" s="449"/>
      <c r="BS25" s="449"/>
      <c r="BT25" s="449"/>
      <c r="BU25" s="450"/>
      <c r="BV25" s="448">
        <v>843170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5000</v>
      </c>
      <c r="R26" s="373"/>
      <c r="S26" s="373"/>
      <c r="T26" s="373"/>
      <c r="U26" s="373"/>
      <c r="V26" s="374"/>
      <c r="W26" s="462"/>
      <c r="X26" s="399"/>
      <c r="Y26" s="400"/>
      <c r="Z26" s="375" t="s">
        <v>167</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2300</v>
      </c>
      <c r="R27" s="373"/>
      <c r="S27" s="373"/>
      <c r="T27" s="373"/>
      <c r="U27" s="373"/>
      <c r="V27" s="374"/>
      <c r="W27" s="462"/>
      <c r="X27" s="399"/>
      <c r="Y27" s="400"/>
      <c r="Z27" s="375" t="s">
        <v>170</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126830</v>
      </c>
      <c r="BO27" s="454"/>
      <c r="BP27" s="454"/>
      <c r="BQ27" s="454"/>
      <c r="BR27" s="454"/>
      <c r="BS27" s="454"/>
      <c r="BT27" s="454"/>
      <c r="BU27" s="455"/>
      <c r="BV27" s="453">
        <v>126830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2060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1013320</v>
      </c>
      <c r="BO28" s="449"/>
      <c r="BP28" s="449"/>
      <c r="BQ28" s="449"/>
      <c r="BR28" s="449"/>
      <c r="BS28" s="449"/>
      <c r="BT28" s="449"/>
      <c r="BU28" s="450"/>
      <c r="BV28" s="448">
        <v>1013287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8</v>
      </c>
      <c r="M29" s="373"/>
      <c r="N29" s="373"/>
      <c r="O29" s="373"/>
      <c r="P29" s="374"/>
      <c r="Q29" s="372">
        <v>2000</v>
      </c>
      <c r="R29" s="373"/>
      <c r="S29" s="373"/>
      <c r="T29" s="373"/>
      <c r="U29" s="373"/>
      <c r="V29" s="374"/>
      <c r="W29" s="463"/>
      <c r="X29" s="464"/>
      <c r="Y29" s="465"/>
      <c r="Z29" s="375" t="s">
        <v>176</v>
      </c>
      <c r="AA29" s="376"/>
      <c r="AB29" s="376"/>
      <c r="AC29" s="376"/>
      <c r="AD29" s="376"/>
      <c r="AE29" s="376"/>
      <c r="AF29" s="376"/>
      <c r="AG29" s="377"/>
      <c r="AH29" s="372">
        <v>84</v>
      </c>
      <c r="AI29" s="373"/>
      <c r="AJ29" s="373"/>
      <c r="AK29" s="373"/>
      <c r="AL29" s="374"/>
      <c r="AM29" s="372">
        <v>220584</v>
      </c>
      <c r="AN29" s="373"/>
      <c r="AO29" s="373"/>
      <c r="AP29" s="373"/>
      <c r="AQ29" s="373"/>
      <c r="AR29" s="374"/>
      <c r="AS29" s="372">
        <v>2626</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221151</v>
      </c>
      <c r="BO29" s="420"/>
      <c r="BP29" s="420"/>
      <c r="BQ29" s="420"/>
      <c r="BR29" s="420"/>
      <c r="BS29" s="420"/>
      <c r="BT29" s="420"/>
      <c r="BU29" s="421"/>
      <c r="BV29" s="419">
        <v>5811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90.3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985954</v>
      </c>
      <c r="BO30" s="454"/>
      <c r="BP30" s="454"/>
      <c r="BQ30" s="454"/>
      <c r="BR30" s="454"/>
      <c r="BS30" s="454"/>
      <c r="BT30" s="454"/>
      <c r="BU30" s="455"/>
      <c r="BV30" s="453">
        <v>1026776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温泉事業特別会計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久吉ダム水道企業団水道事業会計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大鰐町土地開発公社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診療所事業特別会計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簡易水道事業特別会計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青森県市町村総合事務組合一般会計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9</v>
      </c>
      <c r="BF36" s="367"/>
      <c r="BG36" s="368" t="str">
        <f>IF('各会計、関係団体の財政状況及び健全化判断比率'!B34="","",'各会計、関係団体の財政状況及び健全化判断比率'!B34)</f>
        <v>公共下水道事業特別会計</v>
      </c>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青森県市町村職員退職手当組合一般会計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弘前地区環境整備事務組合一般会計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弘前地区消防事務組合一般会計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青森県交通災害共済組合交通災害共済事業会計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津軽広域連合一般会計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青森県後期高齢者医療広域連合一般会計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青森県後期高齢者医療広域連合後期高齢者医療特別会計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qu2YmDFnIzUfpP16ph4L2OuMeCj4ZdghlWHEB3hdLXSSIMm6nWPX4Lw8nVTsO42Z3scO+LjiZzEcFFof+vmaw==" saltValue="Wr8n1bosleY60UHZZKQgQ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649694</v>
      </c>
      <c r="S5" s="677"/>
      <c r="T5" s="677"/>
      <c r="U5" s="677"/>
      <c r="V5" s="677"/>
      <c r="W5" s="677"/>
      <c r="X5" s="677"/>
      <c r="Y5" s="702"/>
      <c r="Z5" s="715">
        <v>9.6999999999999993</v>
      </c>
      <c r="AA5" s="715"/>
      <c r="AB5" s="715"/>
      <c r="AC5" s="715"/>
      <c r="AD5" s="716">
        <v>649533</v>
      </c>
      <c r="AE5" s="716"/>
      <c r="AF5" s="716"/>
      <c r="AG5" s="716"/>
      <c r="AH5" s="716"/>
      <c r="AI5" s="716"/>
      <c r="AJ5" s="716"/>
      <c r="AK5" s="716"/>
      <c r="AL5" s="703">
        <v>16.600000000000001</v>
      </c>
      <c r="AM5" s="685"/>
      <c r="AN5" s="685"/>
      <c r="AO5" s="704"/>
      <c r="AP5" s="679" t="s">
        <v>215</v>
      </c>
      <c r="AQ5" s="680"/>
      <c r="AR5" s="680"/>
      <c r="AS5" s="680"/>
      <c r="AT5" s="680"/>
      <c r="AU5" s="680"/>
      <c r="AV5" s="680"/>
      <c r="AW5" s="680"/>
      <c r="AX5" s="680"/>
      <c r="AY5" s="680"/>
      <c r="AZ5" s="680"/>
      <c r="BA5" s="680"/>
      <c r="BB5" s="680"/>
      <c r="BC5" s="680"/>
      <c r="BD5" s="680"/>
      <c r="BE5" s="680"/>
      <c r="BF5" s="681"/>
      <c r="BG5" s="621">
        <v>639874</v>
      </c>
      <c r="BH5" s="622"/>
      <c r="BI5" s="622"/>
      <c r="BJ5" s="622"/>
      <c r="BK5" s="622"/>
      <c r="BL5" s="622"/>
      <c r="BM5" s="622"/>
      <c r="BN5" s="623"/>
      <c r="BO5" s="659">
        <v>98.5</v>
      </c>
      <c r="BP5" s="659"/>
      <c r="BQ5" s="659"/>
      <c r="BR5" s="659"/>
      <c r="BS5" s="660" t="s">
        <v>122</v>
      </c>
      <c r="BT5" s="660"/>
      <c r="BU5" s="660"/>
      <c r="BV5" s="660"/>
      <c r="BW5" s="660"/>
      <c r="BX5" s="660"/>
      <c r="BY5" s="660"/>
      <c r="BZ5" s="660"/>
      <c r="CA5" s="660"/>
      <c r="CB5" s="695"/>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72414</v>
      </c>
      <c r="S6" s="622"/>
      <c r="T6" s="622"/>
      <c r="U6" s="622"/>
      <c r="V6" s="622"/>
      <c r="W6" s="622"/>
      <c r="X6" s="622"/>
      <c r="Y6" s="623"/>
      <c r="Z6" s="659">
        <v>1.1000000000000001</v>
      </c>
      <c r="AA6" s="659"/>
      <c r="AB6" s="659"/>
      <c r="AC6" s="659"/>
      <c r="AD6" s="660">
        <v>72414</v>
      </c>
      <c r="AE6" s="660"/>
      <c r="AF6" s="660"/>
      <c r="AG6" s="660"/>
      <c r="AH6" s="660"/>
      <c r="AI6" s="660"/>
      <c r="AJ6" s="660"/>
      <c r="AK6" s="660"/>
      <c r="AL6" s="624">
        <v>1.9</v>
      </c>
      <c r="AM6" s="625"/>
      <c r="AN6" s="625"/>
      <c r="AO6" s="661"/>
      <c r="AP6" s="618" t="s">
        <v>220</v>
      </c>
      <c r="AQ6" s="619"/>
      <c r="AR6" s="619"/>
      <c r="AS6" s="619"/>
      <c r="AT6" s="619"/>
      <c r="AU6" s="619"/>
      <c r="AV6" s="619"/>
      <c r="AW6" s="619"/>
      <c r="AX6" s="619"/>
      <c r="AY6" s="619"/>
      <c r="AZ6" s="619"/>
      <c r="BA6" s="619"/>
      <c r="BB6" s="619"/>
      <c r="BC6" s="619"/>
      <c r="BD6" s="619"/>
      <c r="BE6" s="619"/>
      <c r="BF6" s="620"/>
      <c r="BG6" s="621">
        <v>639874</v>
      </c>
      <c r="BH6" s="622"/>
      <c r="BI6" s="622"/>
      <c r="BJ6" s="622"/>
      <c r="BK6" s="622"/>
      <c r="BL6" s="622"/>
      <c r="BM6" s="622"/>
      <c r="BN6" s="623"/>
      <c r="BO6" s="659">
        <v>98.5</v>
      </c>
      <c r="BP6" s="659"/>
      <c r="BQ6" s="659"/>
      <c r="BR6" s="659"/>
      <c r="BS6" s="660" t="s">
        <v>122</v>
      </c>
      <c r="BT6" s="660"/>
      <c r="BU6" s="660"/>
      <c r="BV6" s="660"/>
      <c r="BW6" s="660"/>
      <c r="BX6" s="660"/>
      <c r="BY6" s="660"/>
      <c r="BZ6" s="660"/>
      <c r="CA6" s="660"/>
      <c r="CB6" s="695"/>
      <c r="CD6" s="679" t="s">
        <v>221</v>
      </c>
      <c r="CE6" s="680"/>
      <c r="CF6" s="680"/>
      <c r="CG6" s="680"/>
      <c r="CH6" s="680"/>
      <c r="CI6" s="680"/>
      <c r="CJ6" s="680"/>
      <c r="CK6" s="680"/>
      <c r="CL6" s="680"/>
      <c r="CM6" s="680"/>
      <c r="CN6" s="680"/>
      <c r="CO6" s="680"/>
      <c r="CP6" s="680"/>
      <c r="CQ6" s="681"/>
      <c r="CR6" s="621">
        <v>62656</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62655</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218</v>
      </c>
      <c r="S7" s="622"/>
      <c r="T7" s="622"/>
      <c r="U7" s="622"/>
      <c r="V7" s="622"/>
      <c r="W7" s="622"/>
      <c r="X7" s="622"/>
      <c r="Y7" s="623"/>
      <c r="Z7" s="659">
        <v>0</v>
      </c>
      <c r="AA7" s="659"/>
      <c r="AB7" s="659"/>
      <c r="AC7" s="659"/>
      <c r="AD7" s="660">
        <v>218</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246106</v>
      </c>
      <c r="BH7" s="622"/>
      <c r="BI7" s="622"/>
      <c r="BJ7" s="622"/>
      <c r="BK7" s="622"/>
      <c r="BL7" s="622"/>
      <c r="BM7" s="622"/>
      <c r="BN7" s="623"/>
      <c r="BO7" s="659">
        <v>37.9</v>
      </c>
      <c r="BP7" s="659"/>
      <c r="BQ7" s="659"/>
      <c r="BR7" s="659"/>
      <c r="BS7" s="660" t="s">
        <v>122</v>
      </c>
      <c r="BT7" s="660"/>
      <c r="BU7" s="660"/>
      <c r="BV7" s="660"/>
      <c r="BW7" s="660"/>
      <c r="BX7" s="660"/>
      <c r="BY7" s="660"/>
      <c r="BZ7" s="660"/>
      <c r="CA7" s="660"/>
      <c r="CB7" s="695"/>
      <c r="CD7" s="618" t="s">
        <v>224</v>
      </c>
      <c r="CE7" s="619"/>
      <c r="CF7" s="619"/>
      <c r="CG7" s="619"/>
      <c r="CH7" s="619"/>
      <c r="CI7" s="619"/>
      <c r="CJ7" s="619"/>
      <c r="CK7" s="619"/>
      <c r="CL7" s="619"/>
      <c r="CM7" s="619"/>
      <c r="CN7" s="619"/>
      <c r="CO7" s="619"/>
      <c r="CP7" s="619"/>
      <c r="CQ7" s="620"/>
      <c r="CR7" s="621">
        <v>771425</v>
      </c>
      <c r="CS7" s="622"/>
      <c r="CT7" s="622"/>
      <c r="CU7" s="622"/>
      <c r="CV7" s="622"/>
      <c r="CW7" s="622"/>
      <c r="CX7" s="622"/>
      <c r="CY7" s="623"/>
      <c r="CZ7" s="659">
        <v>12.2</v>
      </c>
      <c r="DA7" s="659"/>
      <c r="DB7" s="659"/>
      <c r="DC7" s="659"/>
      <c r="DD7" s="627">
        <v>21289</v>
      </c>
      <c r="DE7" s="622"/>
      <c r="DF7" s="622"/>
      <c r="DG7" s="622"/>
      <c r="DH7" s="622"/>
      <c r="DI7" s="622"/>
      <c r="DJ7" s="622"/>
      <c r="DK7" s="622"/>
      <c r="DL7" s="622"/>
      <c r="DM7" s="622"/>
      <c r="DN7" s="622"/>
      <c r="DO7" s="622"/>
      <c r="DP7" s="623"/>
      <c r="DQ7" s="627">
        <v>615913</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1609</v>
      </c>
      <c r="S8" s="622"/>
      <c r="T8" s="622"/>
      <c r="U8" s="622"/>
      <c r="V8" s="622"/>
      <c r="W8" s="622"/>
      <c r="X8" s="622"/>
      <c r="Y8" s="623"/>
      <c r="Z8" s="659">
        <v>0</v>
      </c>
      <c r="AA8" s="659"/>
      <c r="AB8" s="659"/>
      <c r="AC8" s="659"/>
      <c r="AD8" s="660">
        <v>1609</v>
      </c>
      <c r="AE8" s="660"/>
      <c r="AF8" s="660"/>
      <c r="AG8" s="660"/>
      <c r="AH8" s="660"/>
      <c r="AI8" s="660"/>
      <c r="AJ8" s="660"/>
      <c r="AK8" s="660"/>
      <c r="AL8" s="624">
        <v>0</v>
      </c>
      <c r="AM8" s="625"/>
      <c r="AN8" s="625"/>
      <c r="AO8" s="661"/>
      <c r="AP8" s="618" t="s">
        <v>226</v>
      </c>
      <c r="AQ8" s="619"/>
      <c r="AR8" s="619"/>
      <c r="AS8" s="619"/>
      <c r="AT8" s="619"/>
      <c r="AU8" s="619"/>
      <c r="AV8" s="619"/>
      <c r="AW8" s="619"/>
      <c r="AX8" s="619"/>
      <c r="AY8" s="619"/>
      <c r="AZ8" s="619"/>
      <c r="BA8" s="619"/>
      <c r="BB8" s="619"/>
      <c r="BC8" s="619"/>
      <c r="BD8" s="619"/>
      <c r="BE8" s="619"/>
      <c r="BF8" s="620"/>
      <c r="BG8" s="621">
        <v>13940</v>
      </c>
      <c r="BH8" s="622"/>
      <c r="BI8" s="622"/>
      <c r="BJ8" s="622"/>
      <c r="BK8" s="622"/>
      <c r="BL8" s="622"/>
      <c r="BM8" s="622"/>
      <c r="BN8" s="623"/>
      <c r="BO8" s="659">
        <v>2.1</v>
      </c>
      <c r="BP8" s="659"/>
      <c r="BQ8" s="659"/>
      <c r="BR8" s="659"/>
      <c r="BS8" s="660" t="s">
        <v>122</v>
      </c>
      <c r="BT8" s="660"/>
      <c r="BU8" s="660"/>
      <c r="BV8" s="660"/>
      <c r="BW8" s="660"/>
      <c r="BX8" s="660"/>
      <c r="BY8" s="660"/>
      <c r="BZ8" s="660"/>
      <c r="CA8" s="660"/>
      <c r="CB8" s="695"/>
      <c r="CD8" s="618" t="s">
        <v>227</v>
      </c>
      <c r="CE8" s="619"/>
      <c r="CF8" s="619"/>
      <c r="CG8" s="619"/>
      <c r="CH8" s="619"/>
      <c r="CI8" s="619"/>
      <c r="CJ8" s="619"/>
      <c r="CK8" s="619"/>
      <c r="CL8" s="619"/>
      <c r="CM8" s="619"/>
      <c r="CN8" s="619"/>
      <c r="CO8" s="619"/>
      <c r="CP8" s="619"/>
      <c r="CQ8" s="620"/>
      <c r="CR8" s="621">
        <v>1671444</v>
      </c>
      <c r="CS8" s="622"/>
      <c r="CT8" s="622"/>
      <c r="CU8" s="622"/>
      <c r="CV8" s="622"/>
      <c r="CW8" s="622"/>
      <c r="CX8" s="622"/>
      <c r="CY8" s="623"/>
      <c r="CZ8" s="659">
        <v>26.5</v>
      </c>
      <c r="DA8" s="659"/>
      <c r="DB8" s="659"/>
      <c r="DC8" s="659"/>
      <c r="DD8" s="627">
        <v>125766</v>
      </c>
      <c r="DE8" s="622"/>
      <c r="DF8" s="622"/>
      <c r="DG8" s="622"/>
      <c r="DH8" s="622"/>
      <c r="DI8" s="622"/>
      <c r="DJ8" s="622"/>
      <c r="DK8" s="622"/>
      <c r="DL8" s="622"/>
      <c r="DM8" s="622"/>
      <c r="DN8" s="622"/>
      <c r="DO8" s="622"/>
      <c r="DP8" s="623"/>
      <c r="DQ8" s="627">
        <v>898130</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1713</v>
      </c>
      <c r="S9" s="622"/>
      <c r="T9" s="622"/>
      <c r="U9" s="622"/>
      <c r="V9" s="622"/>
      <c r="W9" s="622"/>
      <c r="X9" s="622"/>
      <c r="Y9" s="623"/>
      <c r="Z9" s="659">
        <v>0</v>
      </c>
      <c r="AA9" s="659"/>
      <c r="AB9" s="659"/>
      <c r="AC9" s="659"/>
      <c r="AD9" s="660">
        <v>1713</v>
      </c>
      <c r="AE9" s="660"/>
      <c r="AF9" s="660"/>
      <c r="AG9" s="660"/>
      <c r="AH9" s="660"/>
      <c r="AI9" s="660"/>
      <c r="AJ9" s="660"/>
      <c r="AK9" s="660"/>
      <c r="AL9" s="624">
        <v>0</v>
      </c>
      <c r="AM9" s="625"/>
      <c r="AN9" s="625"/>
      <c r="AO9" s="661"/>
      <c r="AP9" s="618" t="s">
        <v>229</v>
      </c>
      <c r="AQ9" s="619"/>
      <c r="AR9" s="619"/>
      <c r="AS9" s="619"/>
      <c r="AT9" s="619"/>
      <c r="AU9" s="619"/>
      <c r="AV9" s="619"/>
      <c r="AW9" s="619"/>
      <c r="AX9" s="619"/>
      <c r="AY9" s="619"/>
      <c r="AZ9" s="619"/>
      <c r="BA9" s="619"/>
      <c r="BB9" s="619"/>
      <c r="BC9" s="619"/>
      <c r="BD9" s="619"/>
      <c r="BE9" s="619"/>
      <c r="BF9" s="620"/>
      <c r="BG9" s="621">
        <v>215488</v>
      </c>
      <c r="BH9" s="622"/>
      <c r="BI9" s="622"/>
      <c r="BJ9" s="622"/>
      <c r="BK9" s="622"/>
      <c r="BL9" s="622"/>
      <c r="BM9" s="622"/>
      <c r="BN9" s="623"/>
      <c r="BO9" s="659">
        <v>33.200000000000003</v>
      </c>
      <c r="BP9" s="659"/>
      <c r="BQ9" s="659"/>
      <c r="BR9" s="659"/>
      <c r="BS9" s="660" t="s">
        <v>122</v>
      </c>
      <c r="BT9" s="660"/>
      <c r="BU9" s="660"/>
      <c r="BV9" s="660"/>
      <c r="BW9" s="660"/>
      <c r="BX9" s="660"/>
      <c r="BY9" s="660"/>
      <c r="BZ9" s="660"/>
      <c r="CA9" s="660"/>
      <c r="CB9" s="695"/>
      <c r="CD9" s="618" t="s">
        <v>230</v>
      </c>
      <c r="CE9" s="619"/>
      <c r="CF9" s="619"/>
      <c r="CG9" s="619"/>
      <c r="CH9" s="619"/>
      <c r="CI9" s="619"/>
      <c r="CJ9" s="619"/>
      <c r="CK9" s="619"/>
      <c r="CL9" s="619"/>
      <c r="CM9" s="619"/>
      <c r="CN9" s="619"/>
      <c r="CO9" s="619"/>
      <c r="CP9" s="619"/>
      <c r="CQ9" s="620"/>
      <c r="CR9" s="621">
        <v>1136659</v>
      </c>
      <c r="CS9" s="622"/>
      <c r="CT9" s="622"/>
      <c r="CU9" s="622"/>
      <c r="CV9" s="622"/>
      <c r="CW9" s="622"/>
      <c r="CX9" s="622"/>
      <c r="CY9" s="623"/>
      <c r="CZ9" s="659">
        <v>18</v>
      </c>
      <c r="DA9" s="659"/>
      <c r="DB9" s="659"/>
      <c r="DC9" s="659"/>
      <c r="DD9" s="627">
        <v>310313</v>
      </c>
      <c r="DE9" s="622"/>
      <c r="DF9" s="622"/>
      <c r="DG9" s="622"/>
      <c r="DH9" s="622"/>
      <c r="DI9" s="622"/>
      <c r="DJ9" s="622"/>
      <c r="DK9" s="622"/>
      <c r="DL9" s="622"/>
      <c r="DM9" s="622"/>
      <c r="DN9" s="622"/>
      <c r="DO9" s="622"/>
      <c r="DP9" s="623"/>
      <c r="DQ9" s="627">
        <v>827096</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12558</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695"/>
      <c r="CD10" s="618" t="s">
        <v>233</v>
      </c>
      <c r="CE10" s="619"/>
      <c r="CF10" s="619"/>
      <c r="CG10" s="619"/>
      <c r="CH10" s="619"/>
      <c r="CI10" s="619"/>
      <c r="CJ10" s="619"/>
      <c r="CK10" s="619"/>
      <c r="CL10" s="619"/>
      <c r="CM10" s="619"/>
      <c r="CN10" s="619"/>
      <c r="CO10" s="619"/>
      <c r="CP10" s="619"/>
      <c r="CQ10" s="620"/>
      <c r="CR10" s="621">
        <v>3559</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3559</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198130</v>
      </c>
      <c r="S11" s="622"/>
      <c r="T11" s="622"/>
      <c r="U11" s="622"/>
      <c r="V11" s="622"/>
      <c r="W11" s="622"/>
      <c r="X11" s="622"/>
      <c r="Y11" s="623"/>
      <c r="Z11" s="624">
        <v>3</v>
      </c>
      <c r="AA11" s="625"/>
      <c r="AB11" s="625"/>
      <c r="AC11" s="626"/>
      <c r="AD11" s="627">
        <v>198130</v>
      </c>
      <c r="AE11" s="622"/>
      <c r="AF11" s="622"/>
      <c r="AG11" s="622"/>
      <c r="AH11" s="622"/>
      <c r="AI11" s="622"/>
      <c r="AJ11" s="622"/>
      <c r="AK11" s="623"/>
      <c r="AL11" s="624">
        <v>5.0999999999999996</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4120</v>
      </c>
      <c r="BH11" s="622"/>
      <c r="BI11" s="622"/>
      <c r="BJ11" s="622"/>
      <c r="BK11" s="622"/>
      <c r="BL11" s="622"/>
      <c r="BM11" s="622"/>
      <c r="BN11" s="623"/>
      <c r="BO11" s="659">
        <v>0.6</v>
      </c>
      <c r="BP11" s="659"/>
      <c r="BQ11" s="659"/>
      <c r="BR11" s="659"/>
      <c r="BS11" s="660" t="s">
        <v>122</v>
      </c>
      <c r="BT11" s="660"/>
      <c r="BU11" s="660"/>
      <c r="BV11" s="660"/>
      <c r="BW11" s="660"/>
      <c r="BX11" s="660"/>
      <c r="BY11" s="660"/>
      <c r="BZ11" s="660"/>
      <c r="CA11" s="660"/>
      <c r="CB11" s="695"/>
      <c r="CD11" s="618" t="s">
        <v>236</v>
      </c>
      <c r="CE11" s="619"/>
      <c r="CF11" s="619"/>
      <c r="CG11" s="619"/>
      <c r="CH11" s="619"/>
      <c r="CI11" s="619"/>
      <c r="CJ11" s="619"/>
      <c r="CK11" s="619"/>
      <c r="CL11" s="619"/>
      <c r="CM11" s="619"/>
      <c r="CN11" s="619"/>
      <c r="CO11" s="619"/>
      <c r="CP11" s="619"/>
      <c r="CQ11" s="620"/>
      <c r="CR11" s="621">
        <v>214539</v>
      </c>
      <c r="CS11" s="622"/>
      <c r="CT11" s="622"/>
      <c r="CU11" s="622"/>
      <c r="CV11" s="622"/>
      <c r="CW11" s="622"/>
      <c r="CX11" s="622"/>
      <c r="CY11" s="623"/>
      <c r="CZ11" s="659">
        <v>3.4</v>
      </c>
      <c r="DA11" s="659"/>
      <c r="DB11" s="659"/>
      <c r="DC11" s="659"/>
      <c r="DD11" s="627">
        <v>40715</v>
      </c>
      <c r="DE11" s="622"/>
      <c r="DF11" s="622"/>
      <c r="DG11" s="622"/>
      <c r="DH11" s="622"/>
      <c r="DI11" s="622"/>
      <c r="DJ11" s="622"/>
      <c r="DK11" s="622"/>
      <c r="DL11" s="622"/>
      <c r="DM11" s="622"/>
      <c r="DN11" s="622"/>
      <c r="DO11" s="622"/>
      <c r="DP11" s="623"/>
      <c r="DQ11" s="627">
        <v>117753</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v>4622</v>
      </c>
      <c r="S12" s="622"/>
      <c r="T12" s="622"/>
      <c r="U12" s="622"/>
      <c r="V12" s="622"/>
      <c r="W12" s="622"/>
      <c r="X12" s="622"/>
      <c r="Y12" s="623"/>
      <c r="Z12" s="659">
        <v>0.1</v>
      </c>
      <c r="AA12" s="659"/>
      <c r="AB12" s="659"/>
      <c r="AC12" s="659"/>
      <c r="AD12" s="660">
        <v>4622</v>
      </c>
      <c r="AE12" s="660"/>
      <c r="AF12" s="660"/>
      <c r="AG12" s="660"/>
      <c r="AH12" s="660"/>
      <c r="AI12" s="660"/>
      <c r="AJ12" s="660"/>
      <c r="AK12" s="660"/>
      <c r="AL12" s="624">
        <v>0.1</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312007</v>
      </c>
      <c r="BH12" s="622"/>
      <c r="BI12" s="622"/>
      <c r="BJ12" s="622"/>
      <c r="BK12" s="622"/>
      <c r="BL12" s="622"/>
      <c r="BM12" s="622"/>
      <c r="BN12" s="623"/>
      <c r="BO12" s="659">
        <v>48</v>
      </c>
      <c r="BP12" s="659"/>
      <c r="BQ12" s="659"/>
      <c r="BR12" s="659"/>
      <c r="BS12" s="660" t="s">
        <v>122</v>
      </c>
      <c r="BT12" s="660"/>
      <c r="BU12" s="660"/>
      <c r="BV12" s="660"/>
      <c r="BW12" s="660"/>
      <c r="BX12" s="660"/>
      <c r="BY12" s="660"/>
      <c r="BZ12" s="660"/>
      <c r="CA12" s="660"/>
      <c r="CB12" s="695"/>
      <c r="CD12" s="618" t="s">
        <v>239</v>
      </c>
      <c r="CE12" s="619"/>
      <c r="CF12" s="619"/>
      <c r="CG12" s="619"/>
      <c r="CH12" s="619"/>
      <c r="CI12" s="619"/>
      <c r="CJ12" s="619"/>
      <c r="CK12" s="619"/>
      <c r="CL12" s="619"/>
      <c r="CM12" s="619"/>
      <c r="CN12" s="619"/>
      <c r="CO12" s="619"/>
      <c r="CP12" s="619"/>
      <c r="CQ12" s="620"/>
      <c r="CR12" s="621">
        <v>215543</v>
      </c>
      <c r="CS12" s="622"/>
      <c r="CT12" s="622"/>
      <c r="CU12" s="622"/>
      <c r="CV12" s="622"/>
      <c r="CW12" s="622"/>
      <c r="CX12" s="622"/>
      <c r="CY12" s="623"/>
      <c r="CZ12" s="659">
        <v>3.4</v>
      </c>
      <c r="DA12" s="659"/>
      <c r="DB12" s="659"/>
      <c r="DC12" s="659"/>
      <c r="DD12" s="627">
        <v>19711</v>
      </c>
      <c r="DE12" s="622"/>
      <c r="DF12" s="622"/>
      <c r="DG12" s="622"/>
      <c r="DH12" s="622"/>
      <c r="DI12" s="622"/>
      <c r="DJ12" s="622"/>
      <c r="DK12" s="622"/>
      <c r="DL12" s="622"/>
      <c r="DM12" s="622"/>
      <c r="DN12" s="622"/>
      <c r="DO12" s="622"/>
      <c r="DP12" s="623"/>
      <c r="DQ12" s="627">
        <v>193065</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299976</v>
      </c>
      <c r="BH13" s="622"/>
      <c r="BI13" s="622"/>
      <c r="BJ13" s="622"/>
      <c r="BK13" s="622"/>
      <c r="BL13" s="622"/>
      <c r="BM13" s="622"/>
      <c r="BN13" s="623"/>
      <c r="BO13" s="659">
        <v>46.2</v>
      </c>
      <c r="BP13" s="659"/>
      <c r="BQ13" s="659"/>
      <c r="BR13" s="659"/>
      <c r="BS13" s="660" t="s">
        <v>122</v>
      </c>
      <c r="BT13" s="660"/>
      <c r="BU13" s="660"/>
      <c r="BV13" s="660"/>
      <c r="BW13" s="660"/>
      <c r="BX13" s="660"/>
      <c r="BY13" s="660"/>
      <c r="BZ13" s="660"/>
      <c r="CA13" s="660"/>
      <c r="CB13" s="695"/>
      <c r="CD13" s="618" t="s">
        <v>242</v>
      </c>
      <c r="CE13" s="619"/>
      <c r="CF13" s="619"/>
      <c r="CG13" s="619"/>
      <c r="CH13" s="619"/>
      <c r="CI13" s="619"/>
      <c r="CJ13" s="619"/>
      <c r="CK13" s="619"/>
      <c r="CL13" s="619"/>
      <c r="CM13" s="619"/>
      <c r="CN13" s="619"/>
      <c r="CO13" s="619"/>
      <c r="CP13" s="619"/>
      <c r="CQ13" s="620"/>
      <c r="CR13" s="621">
        <v>662485</v>
      </c>
      <c r="CS13" s="622"/>
      <c r="CT13" s="622"/>
      <c r="CU13" s="622"/>
      <c r="CV13" s="622"/>
      <c r="CW13" s="622"/>
      <c r="CX13" s="622"/>
      <c r="CY13" s="623"/>
      <c r="CZ13" s="659">
        <v>10.5</v>
      </c>
      <c r="DA13" s="659"/>
      <c r="DB13" s="659"/>
      <c r="DC13" s="659"/>
      <c r="DD13" s="627">
        <v>219697</v>
      </c>
      <c r="DE13" s="622"/>
      <c r="DF13" s="622"/>
      <c r="DG13" s="622"/>
      <c r="DH13" s="622"/>
      <c r="DI13" s="622"/>
      <c r="DJ13" s="622"/>
      <c r="DK13" s="622"/>
      <c r="DL13" s="622"/>
      <c r="DM13" s="622"/>
      <c r="DN13" s="622"/>
      <c r="DO13" s="622"/>
      <c r="DP13" s="623"/>
      <c r="DQ13" s="627">
        <v>450480</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307</v>
      </c>
      <c r="S14" s="622"/>
      <c r="T14" s="622"/>
      <c r="U14" s="622"/>
      <c r="V14" s="622"/>
      <c r="W14" s="622"/>
      <c r="X14" s="622"/>
      <c r="Y14" s="623"/>
      <c r="Z14" s="659">
        <v>0</v>
      </c>
      <c r="AA14" s="659"/>
      <c r="AB14" s="659"/>
      <c r="AC14" s="659"/>
      <c r="AD14" s="660">
        <v>307</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36600</v>
      </c>
      <c r="BH14" s="622"/>
      <c r="BI14" s="622"/>
      <c r="BJ14" s="622"/>
      <c r="BK14" s="622"/>
      <c r="BL14" s="622"/>
      <c r="BM14" s="622"/>
      <c r="BN14" s="623"/>
      <c r="BO14" s="659">
        <v>5.6</v>
      </c>
      <c r="BP14" s="659"/>
      <c r="BQ14" s="659"/>
      <c r="BR14" s="659"/>
      <c r="BS14" s="660" t="s">
        <v>122</v>
      </c>
      <c r="BT14" s="660"/>
      <c r="BU14" s="660"/>
      <c r="BV14" s="660"/>
      <c r="BW14" s="660"/>
      <c r="BX14" s="660"/>
      <c r="BY14" s="660"/>
      <c r="BZ14" s="660"/>
      <c r="CA14" s="660"/>
      <c r="CB14" s="695"/>
      <c r="CD14" s="618" t="s">
        <v>245</v>
      </c>
      <c r="CE14" s="619"/>
      <c r="CF14" s="619"/>
      <c r="CG14" s="619"/>
      <c r="CH14" s="619"/>
      <c r="CI14" s="619"/>
      <c r="CJ14" s="619"/>
      <c r="CK14" s="619"/>
      <c r="CL14" s="619"/>
      <c r="CM14" s="619"/>
      <c r="CN14" s="619"/>
      <c r="CO14" s="619"/>
      <c r="CP14" s="619"/>
      <c r="CQ14" s="620"/>
      <c r="CR14" s="621">
        <v>278351</v>
      </c>
      <c r="CS14" s="622"/>
      <c r="CT14" s="622"/>
      <c r="CU14" s="622"/>
      <c r="CV14" s="622"/>
      <c r="CW14" s="622"/>
      <c r="CX14" s="622"/>
      <c r="CY14" s="623"/>
      <c r="CZ14" s="659">
        <v>4.4000000000000004</v>
      </c>
      <c r="DA14" s="659"/>
      <c r="DB14" s="659"/>
      <c r="DC14" s="659"/>
      <c r="DD14" s="627">
        <v>37988</v>
      </c>
      <c r="DE14" s="622"/>
      <c r="DF14" s="622"/>
      <c r="DG14" s="622"/>
      <c r="DH14" s="622"/>
      <c r="DI14" s="622"/>
      <c r="DJ14" s="622"/>
      <c r="DK14" s="622"/>
      <c r="DL14" s="622"/>
      <c r="DM14" s="622"/>
      <c r="DN14" s="622"/>
      <c r="DO14" s="622"/>
      <c r="DP14" s="623"/>
      <c r="DQ14" s="627">
        <v>249151</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45161</v>
      </c>
      <c r="BH15" s="622"/>
      <c r="BI15" s="622"/>
      <c r="BJ15" s="622"/>
      <c r="BK15" s="622"/>
      <c r="BL15" s="622"/>
      <c r="BM15" s="622"/>
      <c r="BN15" s="623"/>
      <c r="BO15" s="659">
        <v>7</v>
      </c>
      <c r="BP15" s="659"/>
      <c r="BQ15" s="659"/>
      <c r="BR15" s="659"/>
      <c r="BS15" s="660" t="s">
        <v>122</v>
      </c>
      <c r="BT15" s="660"/>
      <c r="BU15" s="660"/>
      <c r="BV15" s="660"/>
      <c r="BW15" s="660"/>
      <c r="BX15" s="660"/>
      <c r="BY15" s="660"/>
      <c r="BZ15" s="660"/>
      <c r="CA15" s="660"/>
      <c r="CB15" s="695"/>
      <c r="CD15" s="618" t="s">
        <v>248</v>
      </c>
      <c r="CE15" s="619"/>
      <c r="CF15" s="619"/>
      <c r="CG15" s="619"/>
      <c r="CH15" s="619"/>
      <c r="CI15" s="619"/>
      <c r="CJ15" s="619"/>
      <c r="CK15" s="619"/>
      <c r="CL15" s="619"/>
      <c r="CM15" s="619"/>
      <c r="CN15" s="619"/>
      <c r="CO15" s="619"/>
      <c r="CP15" s="619"/>
      <c r="CQ15" s="620"/>
      <c r="CR15" s="621">
        <v>635355</v>
      </c>
      <c r="CS15" s="622"/>
      <c r="CT15" s="622"/>
      <c r="CU15" s="622"/>
      <c r="CV15" s="622"/>
      <c r="CW15" s="622"/>
      <c r="CX15" s="622"/>
      <c r="CY15" s="623"/>
      <c r="CZ15" s="659">
        <v>10.1</v>
      </c>
      <c r="DA15" s="659"/>
      <c r="DB15" s="659"/>
      <c r="DC15" s="659"/>
      <c r="DD15" s="627">
        <v>292331</v>
      </c>
      <c r="DE15" s="622"/>
      <c r="DF15" s="622"/>
      <c r="DG15" s="622"/>
      <c r="DH15" s="622"/>
      <c r="DI15" s="622"/>
      <c r="DJ15" s="622"/>
      <c r="DK15" s="622"/>
      <c r="DL15" s="622"/>
      <c r="DM15" s="622"/>
      <c r="DN15" s="622"/>
      <c r="DO15" s="622"/>
      <c r="DP15" s="623"/>
      <c r="DQ15" s="627">
        <v>335719</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5305</v>
      </c>
      <c r="S16" s="622"/>
      <c r="T16" s="622"/>
      <c r="U16" s="622"/>
      <c r="V16" s="622"/>
      <c r="W16" s="622"/>
      <c r="X16" s="622"/>
      <c r="Y16" s="623"/>
      <c r="Z16" s="659">
        <v>0.1</v>
      </c>
      <c r="AA16" s="659"/>
      <c r="AB16" s="659"/>
      <c r="AC16" s="659"/>
      <c r="AD16" s="660">
        <v>5305</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251</v>
      </c>
      <c r="CE16" s="619"/>
      <c r="CF16" s="619"/>
      <c r="CG16" s="619"/>
      <c r="CH16" s="619"/>
      <c r="CI16" s="619"/>
      <c r="CJ16" s="619"/>
      <c r="CK16" s="619"/>
      <c r="CL16" s="619"/>
      <c r="CM16" s="619"/>
      <c r="CN16" s="619"/>
      <c r="CO16" s="619"/>
      <c r="CP16" s="619"/>
      <c r="CQ16" s="620"/>
      <c r="CR16" s="621">
        <v>65866</v>
      </c>
      <c r="CS16" s="622"/>
      <c r="CT16" s="622"/>
      <c r="CU16" s="622"/>
      <c r="CV16" s="622"/>
      <c r="CW16" s="622"/>
      <c r="CX16" s="622"/>
      <c r="CY16" s="623"/>
      <c r="CZ16" s="659">
        <v>1</v>
      </c>
      <c r="DA16" s="659"/>
      <c r="DB16" s="659"/>
      <c r="DC16" s="659"/>
      <c r="DD16" s="627" t="s">
        <v>122</v>
      </c>
      <c r="DE16" s="622"/>
      <c r="DF16" s="622"/>
      <c r="DG16" s="622"/>
      <c r="DH16" s="622"/>
      <c r="DI16" s="622"/>
      <c r="DJ16" s="622"/>
      <c r="DK16" s="622"/>
      <c r="DL16" s="622"/>
      <c r="DM16" s="622"/>
      <c r="DN16" s="622"/>
      <c r="DO16" s="622"/>
      <c r="DP16" s="623"/>
      <c r="DQ16" s="627">
        <v>41668</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8122</v>
      </c>
      <c r="S17" s="622"/>
      <c r="T17" s="622"/>
      <c r="U17" s="622"/>
      <c r="V17" s="622"/>
      <c r="W17" s="622"/>
      <c r="X17" s="622"/>
      <c r="Y17" s="623"/>
      <c r="Z17" s="659">
        <v>0.1</v>
      </c>
      <c r="AA17" s="659"/>
      <c r="AB17" s="659"/>
      <c r="AC17" s="659"/>
      <c r="AD17" s="660">
        <v>8122</v>
      </c>
      <c r="AE17" s="660"/>
      <c r="AF17" s="660"/>
      <c r="AG17" s="660"/>
      <c r="AH17" s="660"/>
      <c r="AI17" s="660"/>
      <c r="AJ17" s="660"/>
      <c r="AK17" s="660"/>
      <c r="AL17" s="624">
        <v>0.2</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254</v>
      </c>
      <c r="CE17" s="619"/>
      <c r="CF17" s="619"/>
      <c r="CG17" s="619"/>
      <c r="CH17" s="619"/>
      <c r="CI17" s="619"/>
      <c r="CJ17" s="619"/>
      <c r="CK17" s="619"/>
      <c r="CL17" s="619"/>
      <c r="CM17" s="619"/>
      <c r="CN17" s="619"/>
      <c r="CO17" s="619"/>
      <c r="CP17" s="619"/>
      <c r="CQ17" s="620"/>
      <c r="CR17" s="621">
        <v>600081</v>
      </c>
      <c r="CS17" s="622"/>
      <c r="CT17" s="622"/>
      <c r="CU17" s="622"/>
      <c r="CV17" s="622"/>
      <c r="CW17" s="622"/>
      <c r="CX17" s="622"/>
      <c r="CY17" s="623"/>
      <c r="CZ17" s="659">
        <v>9.5</v>
      </c>
      <c r="DA17" s="659"/>
      <c r="DB17" s="659"/>
      <c r="DC17" s="659"/>
      <c r="DD17" s="627" t="s">
        <v>122</v>
      </c>
      <c r="DE17" s="622"/>
      <c r="DF17" s="622"/>
      <c r="DG17" s="622"/>
      <c r="DH17" s="622"/>
      <c r="DI17" s="622"/>
      <c r="DJ17" s="622"/>
      <c r="DK17" s="622"/>
      <c r="DL17" s="622"/>
      <c r="DM17" s="622"/>
      <c r="DN17" s="622"/>
      <c r="DO17" s="622"/>
      <c r="DP17" s="623"/>
      <c r="DQ17" s="627">
        <v>600081</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4096</v>
      </c>
      <c r="S18" s="622"/>
      <c r="T18" s="622"/>
      <c r="U18" s="622"/>
      <c r="V18" s="622"/>
      <c r="W18" s="622"/>
      <c r="X18" s="622"/>
      <c r="Y18" s="623"/>
      <c r="Z18" s="659">
        <v>0.1</v>
      </c>
      <c r="AA18" s="659"/>
      <c r="AB18" s="659"/>
      <c r="AC18" s="659"/>
      <c r="AD18" s="660">
        <v>4096</v>
      </c>
      <c r="AE18" s="660"/>
      <c r="AF18" s="660"/>
      <c r="AG18" s="660"/>
      <c r="AH18" s="660"/>
      <c r="AI18" s="660"/>
      <c r="AJ18" s="660"/>
      <c r="AK18" s="660"/>
      <c r="AL18" s="624">
        <v>0.1</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3950</v>
      </c>
      <c r="S19" s="622"/>
      <c r="T19" s="622"/>
      <c r="U19" s="622"/>
      <c r="V19" s="622"/>
      <c r="W19" s="622"/>
      <c r="X19" s="622"/>
      <c r="Y19" s="623"/>
      <c r="Z19" s="659">
        <v>0.1</v>
      </c>
      <c r="AA19" s="659"/>
      <c r="AB19" s="659"/>
      <c r="AC19" s="659"/>
      <c r="AD19" s="660">
        <v>3950</v>
      </c>
      <c r="AE19" s="660"/>
      <c r="AF19" s="660"/>
      <c r="AG19" s="660"/>
      <c r="AH19" s="660"/>
      <c r="AI19" s="660"/>
      <c r="AJ19" s="660"/>
      <c r="AK19" s="660"/>
      <c r="AL19" s="624">
        <v>0.1</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9820</v>
      </c>
      <c r="BH19" s="622"/>
      <c r="BI19" s="622"/>
      <c r="BJ19" s="622"/>
      <c r="BK19" s="622"/>
      <c r="BL19" s="622"/>
      <c r="BM19" s="622"/>
      <c r="BN19" s="623"/>
      <c r="BO19" s="659">
        <v>1.5</v>
      </c>
      <c r="BP19" s="659"/>
      <c r="BQ19" s="659"/>
      <c r="BR19" s="659"/>
      <c r="BS19" s="660" t="s">
        <v>122</v>
      </c>
      <c r="BT19" s="660"/>
      <c r="BU19" s="660"/>
      <c r="BV19" s="660"/>
      <c r="BW19" s="660"/>
      <c r="BX19" s="660"/>
      <c r="BY19" s="660"/>
      <c r="BZ19" s="660"/>
      <c r="CA19" s="660"/>
      <c r="CB19" s="695"/>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261</v>
      </c>
      <c r="C20" s="697"/>
      <c r="D20" s="697"/>
      <c r="E20" s="697"/>
      <c r="F20" s="697"/>
      <c r="G20" s="697"/>
      <c r="H20" s="697"/>
      <c r="I20" s="697"/>
      <c r="J20" s="697"/>
      <c r="K20" s="697"/>
      <c r="L20" s="697"/>
      <c r="M20" s="697"/>
      <c r="N20" s="697"/>
      <c r="O20" s="697"/>
      <c r="P20" s="697"/>
      <c r="Q20" s="698"/>
      <c r="R20" s="621">
        <v>146</v>
      </c>
      <c r="S20" s="622"/>
      <c r="T20" s="622"/>
      <c r="U20" s="622"/>
      <c r="V20" s="622"/>
      <c r="W20" s="622"/>
      <c r="X20" s="622"/>
      <c r="Y20" s="623"/>
      <c r="Z20" s="659">
        <v>0</v>
      </c>
      <c r="AA20" s="659"/>
      <c r="AB20" s="659"/>
      <c r="AC20" s="659"/>
      <c r="AD20" s="660">
        <v>146</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9820</v>
      </c>
      <c r="BH20" s="622"/>
      <c r="BI20" s="622"/>
      <c r="BJ20" s="622"/>
      <c r="BK20" s="622"/>
      <c r="BL20" s="622"/>
      <c r="BM20" s="622"/>
      <c r="BN20" s="623"/>
      <c r="BO20" s="659">
        <v>1.5</v>
      </c>
      <c r="BP20" s="659"/>
      <c r="BQ20" s="659"/>
      <c r="BR20" s="659"/>
      <c r="BS20" s="660" t="s">
        <v>122</v>
      </c>
      <c r="BT20" s="660"/>
      <c r="BU20" s="660"/>
      <c r="BV20" s="660"/>
      <c r="BW20" s="660"/>
      <c r="BX20" s="660"/>
      <c r="BY20" s="660"/>
      <c r="BZ20" s="660"/>
      <c r="CA20" s="660"/>
      <c r="CB20" s="695"/>
      <c r="CD20" s="618" t="s">
        <v>263</v>
      </c>
      <c r="CE20" s="619"/>
      <c r="CF20" s="619"/>
      <c r="CG20" s="619"/>
      <c r="CH20" s="619"/>
      <c r="CI20" s="619"/>
      <c r="CJ20" s="619"/>
      <c r="CK20" s="619"/>
      <c r="CL20" s="619"/>
      <c r="CM20" s="619"/>
      <c r="CN20" s="619"/>
      <c r="CO20" s="619"/>
      <c r="CP20" s="619"/>
      <c r="CQ20" s="620"/>
      <c r="CR20" s="621">
        <v>6317963</v>
      </c>
      <c r="CS20" s="622"/>
      <c r="CT20" s="622"/>
      <c r="CU20" s="622"/>
      <c r="CV20" s="622"/>
      <c r="CW20" s="622"/>
      <c r="CX20" s="622"/>
      <c r="CY20" s="623"/>
      <c r="CZ20" s="659">
        <v>100</v>
      </c>
      <c r="DA20" s="659"/>
      <c r="DB20" s="659"/>
      <c r="DC20" s="659"/>
      <c r="DD20" s="627">
        <v>1067810</v>
      </c>
      <c r="DE20" s="622"/>
      <c r="DF20" s="622"/>
      <c r="DG20" s="622"/>
      <c r="DH20" s="622"/>
      <c r="DI20" s="622"/>
      <c r="DJ20" s="622"/>
      <c r="DK20" s="622"/>
      <c r="DL20" s="622"/>
      <c r="DM20" s="622"/>
      <c r="DN20" s="622"/>
      <c r="DO20" s="622"/>
      <c r="DP20" s="623"/>
      <c r="DQ20" s="627">
        <v>4395270</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3245575</v>
      </c>
      <c r="S21" s="622"/>
      <c r="T21" s="622"/>
      <c r="U21" s="622"/>
      <c r="V21" s="622"/>
      <c r="W21" s="622"/>
      <c r="X21" s="622"/>
      <c r="Y21" s="623"/>
      <c r="Z21" s="659">
        <v>48.7</v>
      </c>
      <c r="AA21" s="659"/>
      <c r="AB21" s="659"/>
      <c r="AC21" s="659"/>
      <c r="AD21" s="660">
        <v>2827170</v>
      </c>
      <c r="AE21" s="660"/>
      <c r="AF21" s="660"/>
      <c r="AG21" s="660"/>
      <c r="AH21" s="660"/>
      <c r="AI21" s="660"/>
      <c r="AJ21" s="660"/>
      <c r="AK21" s="660"/>
      <c r="AL21" s="624">
        <v>72.3</v>
      </c>
      <c r="AM21" s="625"/>
      <c r="AN21" s="625"/>
      <c r="AO21" s="661"/>
      <c r="AP21" s="618" t="s">
        <v>265</v>
      </c>
      <c r="AQ21" s="699"/>
      <c r="AR21" s="699"/>
      <c r="AS21" s="699"/>
      <c r="AT21" s="699"/>
      <c r="AU21" s="699"/>
      <c r="AV21" s="699"/>
      <c r="AW21" s="699"/>
      <c r="AX21" s="699"/>
      <c r="AY21" s="699"/>
      <c r="AZ21" s="699"/>
      <c r="BA21" s="699"/>
      <c r="BB21" s="699"/>
      <c r="BC21" s="699"/>
      <c r="BD21" s="699"/>
      <c r="BE21" s="699"/>
      <c r="BF21" s="700"/>
      <c r="BG21" s="621">
        <v>9659</v>
      </c>
      <c r="BH21" s="622"/>
      <c r="BI21" s="622"/>
      <c r="BJ21" s="622"/>
      <c r="BK21" s="622"/>
      <c r="BL21" s="622"/>
      <c r="BM21" s="622"/>
      <c r="BN21" s="623"/>
      <c r="BO21" s="659">
        <v>1.5</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2827170</v>
      </c>
      <c r="S22" s="622"/>
      <c r="T22" s="622"/>
      <c r="U22" s="622"/>
      <c r="V22" s="622"/>
      <c r="W22" s="622"/>
      <c r="X22" s="622"/>
      <c r="Y22" s="623"/>
      <c r="Z22" s="659">
        <v>42.4</v>
      </c>
      <c r="AA22" s="659"/>
      <c r="AB22" s="659"/>
      <c r="AC22" s="659"/>
      <c r="AD22" s="660">
        <v>2827170</v>
      </c>
      <c r="AE22" s="660"/>
      <c r="AF22" s="660"/>
      <c r="AG22" s="660"/>
      <c r="AH22" s="660"/>
      <c r="AI22" s="660"/>
      <c r="AJ22" s="660"/>
      <c r="AK22" s="660"/>
      <c r="AL22" s="624">
        <v>72.3</v>
      </c>
      <c r="AM22" s="625"/>
      <c r="AN22" s="625"/>
      <c r="AO22" s="661"/>
      <c r="AP22" s="618" t="s">
        <v>267</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418402</v>
      </c>
      <c r="S23" s="622"/>
      <c r="T23" s="622"/>
      <c r="U23" s="622"/>
      <c r="V23" s="622"/>
      <c r="W23" s="622"/>
      <c r="X23" s="622"/>
      <c r="Y23" s="623"/>
      <c r="Z23" s="659">
        <v>6.3</v>
      </c>
      <c r="AA23" s="659"/>
      <c r="AB23" s="659"/>
      <c r="AC23" s="659"/>
      <c r="AD23" s="660" t="s">
        <v>122</v>
      </c>
      <c r="AE23" s="660"/>
      <c r="AF23" s="660"/>
      <c r="AG23" s="660"/>
      <c r="AH23" s="660"/>
      <c r="AI23" s="660"/>
      <c r="AJ23" s="660"/>
      <c r="AK23" s="660"/>
      <c r="AL23" s="624" t="s">
        <v>122</v>
      </c>
      <c r="AM23" s="625"/>
      <c r="AN23" s="625"/>
      <c r="AO23" s="661"/>
      <c r="AP23" s="618" t="s">
        <v>270</v>
      </c>
      <c r="AQ23" s="699"/>
      <c r="AR23" s="699"/>
      <c r="AS23" s="699"/>
      <c r="AT23" s="699"/>
      <c r="AU23" s="699"/>
      <c r="AV23" s="699"/>
      <c r="AW23" s="699"/>
      <c r="AX23" s="699"/>
      <c r="AY23" s="699"/>
      <c r="AZ23" s="699"/>
      <c r="BA23" s="699"/>
      <c r="BB23" s="699"/>
      <c r="BC23" s="699"/>
      <c r="BD23" s="699"/>
      <c r="BE23" s="699"/>
      <c r="BF23" s="700"/>
      <c r="BG23" s="621">
        <v>161</v>
      </c>
      <c r="BH23" s="622"/>
      <c r="BI23" s="622"/>
      <c r="BJ23" s="622"/>
      <c r="BK23" s="622"/>
      <c r="BL23" s="622"/>
      <c r="BM23" s="622"/>
      <c r="BN23" s="623"/>
      <c r="BO23" s="659">
        <v>0</v>
      </c>
      <c r="BP23" s="659"/>
      <c r="BQ23" s="659"/>
      <c r="BR23" s="659"/>
      <c r="BS23" s="660" t="s">
        <v>122</v>
      </c>
      <c r="BT23" s="660"/>
      <c r="BU23" s="660"/>
      <c r="BV23" s="660"/>
      <c r="BW23" s="660"/>
      <c r="BX23" s="660"/>
      <c r="BY23" s="660"/>
      <c r="BZ23" s="660"/>
      <c r="CA23" s="660"/>
      <c r="CB23" s="695"/>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v>3</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277</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278</v>
      </c>
      <c r="CE24" s="680"/>
      <c r="CF24" s="680"/>
      <c r="CG24" s="680"/>
      <c r="CH24" s="680"/>
      <c r="CI24" s="680"/>
      <c r="CJ24" s="680"/>
      <c r="CK24" s="680"/>
      <c r="CL24" s="680"/>
      <c r="CM24" s="680"/>
      <c r="CN24" s="680"/>
      <c r="CO24" s="680"/>
      <c r="CP24" s="680"/>
      <c r="CQ24" s="681"/>
      <c r="CR24" s="676">
        <v>2392541</v>
      </c>
      <c r="CS24" s="677"/>
      <c r="CT24" s="677"/>
      <c r="CU24" s="677"/>
      <c r="CV24" s="677"/>
      <c r="CW24" s="677"/>
      <c r="CX24" s="677"/>
      <c r="CY24" s="702"/>
      <c r="CZ24" s="703">
        <v>37.9</v>
      </c>
      <c r="DA24" s="685"/>
      <c r="DB24" s="685"/>
      <c r="DC24" s="705"/>
      <c r="DD24" s="701">
        <v>1823643</v>
      </c>
      <c r="DE24" s="677"/>
      <c r="DF24" s="677"/>
      <c r="DG24" s="677"/>
      <c r="DH24" s="677"/>
      <c r="DI24" s="677"/>
      <c r="DJ24" s="677"/>
      <c r="DK24" s="702"/>
      <c r="DL24" s="701">
        <v>1661502</v>
      </c>
      <c r="DM24" s="677"/>
      <c r="DN24" s="677"/>
      <c r="DO24" s="677"/>
      <c r="DP24" s="677"/>
      <c r="DQ24" s="677"/>
      <c r="DR24" s="677"/>
      <c r="DS24" s="677"/>
      <c r="DT24" s="677"/>
      <c r="DU24" s="677"/>
      <c r="DV24" s="702"/>
      <c r="DW24" s="703">
        <v>42.3</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4191805</v>
      </c>
      <c r="S25" s="622"/>
      <c r="T25" s="622"/>
      <c r="U25" s="622"/>
      <c r="V25" s="622"/>
      <c r="W25" s="622"/>
      <c r="X25" s="622"/>
      <c r="Y25" s="623"/>
      <c r="Z25" s="659">
        <v>62.8</v>
      </c>
      <c r="AA25" s="659"/>
      <c r="AB25" s="659"/>
      <c r="AC25" s="659"/>
      <c r="AD25" s="660">
        <v>3773239</v>
      </c>
      <c r="AE25" s="660"/>
      <c r="AF25" s="660"/>
      <c r="AG25" s="660"/>
      <c r="AH25" s="660"/>
      <c r="AI25" s="660"/>
      <c r="AJ25" s="660"/>
      <c r="AK25" s="660"/>
      <c r="AL25" s="624">
        <v>96.5</v>
      </c>
      <c r="AM25" s="625"/>
      <c r="AN25" s="625"/>
      <c r="AO25" s="661"/>
      <c r="AP25" s="618" t="s">
        <v>280</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281</v>
      </c>
      <c r="CE25" s="619"/>
      <c r="CF25" s="619"/>
      <c r="CG25" s="619"/>
      <c r="CH25" s="619"/>
      <c r="CI25" s="619"/>
      <c r="CJ25" s="619"/>
      <c r="CK25" s="619"/>
      <c r="CL25" s="619"/>
      <c r="CM25" s="619"/>
      <c r="CN25" s="619"/>
      <c r="CO25" s="619"/>
      <c r="CP25" s="619"/>
      <c r="CQ25" s="620"/>
      <c r="CR25" s="621">
        <v>949981</v>
      </c>
      <c r="CS25" s="634"/>
      <c r="CT25" s="634"/>
      <c r="CU25" s="634"/>
      <c r="CV25" s="634"/>
      <c r="CW25" s="634"/>
      <c r="CX25" s="634"/>
      <c r="CY25" s="635"/>
      <c r="CZ25" s="624">
        <v>15</v>
      </c>
      <c r="DA25" s="636"/>
      <c r="DB25" s="636"/>
      <c r="DC25" s="637"/>
      <c r="DD25" s="627">
        <v>903380</v>
      </c>
      <c r="DE25" s="634"/>
      <c r="DF25" s="634"/>
      <c r="DG25" s="634"/>
      <c r="DH25" s="634"/>
      <c r="DI25" s="634"/>
      <c r="DJ25" s="634"/>
      <c r="DK25" s="635"/>
      <c r="DL25" s="627">
        <v>880149</v>
      </c>
      <c r="DM25" s="634"/>
      <c r="DN25" s="634"/>
      <c r="DO25" s="634"/>
      <c r="DP25" s="634"/>
      <c r="DQ25" s="634"/>
      <c r="DR25" s="634"/>
      <c r="DS25" s="634"/>
      <c r="DT25" s="634"/>
      <c r="DU25" s="634"/>
      <c r="DV25" s="635"/>
      <c r="DW25" s="624">
        <v>22.4</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v>825</v>
      </c>
      <c r="S26" s="622"/>
      <c r="T26" s="622"/>
      <c r="U26" s="622"/>
      <c r="V26" s="622"/>
      <c r="W26" s="622"/>
      <c r="X26" s="622"/>
      <c r="Y26" s="623"/>
      <c r="Z26" s="659">
        <v>0</v>
      </c>
      <c r="AA26" s="659"/>
      <c r="AB26" s="659"/>
      <c r="AC26" s="659"/>
      <c r="AD26" s="660">
        <v>825</v>
      </c>
      <c r="AE26" s="660"/>
      <c r="AF26" s="660"/>
      <c r="AG26" s="660"/>
      <c r="AH26" s="660"/>
      <c r="AI26" s="660"/>
      <c r="AJ26" s="660"/>
      <c r="AK26" s="660"/>
      <c r="AL26" s="624">
        <v>0</v>
      </c>
      <c r="AM26" s="625"/>
      <c r="AN26" s="625"/>
      <c r="AO26" s="661"/>
      <c r="AP26" s="618" t="s">
        <v>283</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284</v>
      </c>
      <c r="CE26" s="619"/>
      <c r="CF26" s="619"/>
      <c r="CG26" s="619"/>
      <c r="CH26" s="619"/>
      <c r="CI26" s="619"/>
      <c r="CJ26" s="619"/>
      <c r="CK26" s="619"/>
      <c r="CL26" s="619"/>
      <c r="CM26" s="619"/>
      <c r="CN26" s="619"/>
      <c r="CO26" s="619"/>
      <c r="CP26" s="619"/>
      <c r="CQ26" s="620"/>
      <c r="CR26" s="621">
        <v>628917</v>
      </c>
      <c r="CS26" s="622"/>
      <c r="CT26" s="622"/>
      <c r="CU26" s="622"/>
      <c r="CV26" s="622"/>
      <c r="CW26" s="622"/>
      <c r="CX26" s="622"/>
      <c r="CY26" s="623"/>
      <c r="CZ26" s="624">
        <v>10</v>
      </c>
      <c r="DA26" s="636"/>
      <c r="DB26" s="636"/>
      <c r="DC26" s="637"/>
      <c r="DD26" s="627">
        <v>589371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11621</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649694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287</v>
      </c>
      <c r="CE27" s="619"/>
      <c r="CF27" s="619"/>
      <c r="CG27" s="619"/>
      <c r="CH27" s="619"/>
      <c r="CI27" s="619"/>
      <c r="CJ27" s="619"/>
      <c r="CK27" s="619"/>
      <c r="CL27" s="619"/>
      <c r="CM27" s="619"/>
      <c r="CN27" s="619"/>
      <c r="CO27" s="619"/>
      <c r="CP27" s="619"/>
      <c r="CQ27" s="620"/>
      <c r="CR27" s="621">
        <v>842479</v>
      </c>
      <c r="CS27" s="634"/>
      <c r="CT27" s="634"/>
      <c r="CU27" s="634"/>
      <c r="CV27" s="634"/>
      <c r="CW27" s="634"/>
      <c r="CX27" s="634"/>
      <c r="CY27" s="635"/>
      <c r="CZ27" s="624">
        <v>13.3</v>
      </c>
      <c r="DA27" s="636"/>
      <c r="DB27" s="636"/>
      <c r="DC27" s="637"/>
      <c r="DD27" s="627">
        <v>320182</v>
      </c>
      <c r="DE27" s="634"/>
      <c r="DF27" s="634"/>
      <c r="DG27" s="634"/>
      <c r="DH27" s="634"/>
      <c r="DI27" s="634"/>
      <c r="DJ27" s="634"/>
      <c r="DK27" s="635"/>
      <c r="DL27" s="627">
        <v>181272</v>
      </c>
      <c r="DM27" s="634"/>
      <c r="DN27" s="634"/>
      <c r="DO27" s="634"/>
      <c r="DP27" s="634"/>
      <c r="DQ27" s="634"/>
      <c r="DR27" s="634"/>
      <c r="DS27" s="634"/>
      <c r="DT27" s="634"/>
      <c r="DU27" s="634"/>
      <c r="DV27" s="635"/>
      <c r="DW27" s="624">
        <v>4.5999999999999996</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6195</v>
      </c>
      <c r="S28" s="622"/>
      <c r="T28" s="622"/>
      <c r="U28" s="622"/>
      <c r="V28" s="622"/>
      <c r="W28" s="622"/>
      <c r="X28" s="622"/>
      <c r="Y28" s="623"/>
      <c r="Z28" s="659">
        <v>0.1</v>
      </c>
      <c r="AA28" s="659"/>
      <c r="AB28" s="659"/>
      <c r="AC28" s="659"/>
      <c r="AD28" s="660">
        <v>2383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600081</v>
      </c>
      <c r="CS28" s="622"/>
      <c r="CT28" s="622"/>
      <c r="CU28" s="622"/>
      <c r="CV28" s="622"/>
      <c r="CW28" s="622"/>
      <c r="CX28" s="622"/>
      <c r="CY28" s="623"/>
      <c r="CZ28" s="624">
        <v>9.5</v>
      </c>
      <c r="DA28" s="636"/>
      <c r="DB28" s="636"/>
      <c r="DC28" s="637"/>
      <c r="DD28" s="627">
        <v>600081</v>
      </c>
      <c r="DE28" s="622"/>
      <c r="DF28" s="622"/>
      <c r="DG28" s="622"/>
      <c r="DH28" s="622"/>
      <c r="DI28" s="622"/>
      <c r="DJ28" s="622"/>
      <c r="DK28" s="623"/>
      <c r="DL28" s="627">
        <v>600081</v>
      </c>
      <c r="DM28" s="622"/>
      <c r="DN28" s="622"/>
      <c r="DO28" s="622"/>
      <c r="DP28" s="622"/>
      <c r="DQ28" s="622"/>
      <c r="DR28" s="622"/>
      <c r="DS28" s="622"/>
      <c r="DT28" s="622"/>
      <c r="DU28" s="622"/>
      <c r="DV28" s="623"/>
      <c r="DW28" s="624">
        <v>15.3</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17231</v>
      </c>
      <c r="S29" s="622"/>
      <c r="T29" s="622"/>
      <c r="U29" s="622"/>
      <c r="V29" s="622"/>
      <c r="W29" s="622"/>
      <c r="X29" s="622"/>
      <c r="Y29" s="623"/>
      <c r="Z29" s="659">
        <v>0.3</v>
      </c>
      <c r="AA29" s="659"/>
      <c r="AB29" s="659"/>
      <c r="AC29" s="659"/>
      <c r="AD29" s="660">
        <v>673</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291</v>
      </c>
      <c r="CE29" s="641"/>
      <c r="CF29" s="618" t="s">
        <v>66</v>
      </c>
      <c r="CG29" s="619"/>
      <c r="CH29" s="619"/>
      <c r="CI29" s="619"/>
      <c r="CJ29" s="619"/>
      <c r="CK29" s="619"/>
      <c r="CL29" s="619"/>
      <c r="CM29" s="619"/>
      <c r="CN29" s="619"/>
      <c r="CO29" s="619"/>
      <c r="CP29" s="619"/>
      <c r="CQ29" s="620"/>
      <c r="CR29" s="621">
        <v>600073</v>
      </c>
      <c r="CS29" s="634"/>
      <c r="CT29" s="634"/>
      <c r="CU29" s="634"/>
      <c r="CV29" s="634"/>
      <c r="CW29" s="634"/>
      <c r="CX29" s="634"/>
      <c r="CY29" s="635"/>
      <c r="CZ29" s="624">
        <v>9.5</v>
      </c>
      <c r="DA29" s="636"/>
      <c r="DB29" s="636"/>
      <c r="DC29" s="637"/>
      <c r="DD29" s="627">
        <v>600073</v>
      </c>
      <c r="DE29" s="634"/>
      <c r="DF29" s="634"/>
      <c r="DG29" s="634"/>
      <c r="DH29" s="634"/>
      <c r="DI29" s="634"/>
      <c r="DJ29" s="634"/>
      <c r="DK29" s="635"/>
      <c r="DL29" s="627">
        <v>600073</v>
      </c>
      <c r="DM29" s="634"/>
      <c r="DN29" s="634"/>
      <c r="DO29" s="634"/>
      <c r="DP29" s="634"/>
      <c r="DQ29" s="634"/>
      <c r="DR29" s="634"/>
      <c r="DS29" s="634"/>
      <c r="DT29" s="634"/>
      <c r="DU29" s="634"/>
      <c r="DV29" s="635"/>
      <c r="DW29" s="624">
        <v>15.3</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904357</v>
      </c>
      <c r="S30" s="622"/>
      <c r="T30" s="622"/>
      <c r="U30" s="622"/>
      <c r="V30" s="622"/>
      <c r="W30" s="622"/>
      <c r="X30" s="622"/>
      <c r="Y30" s="623"/>
      <c r="Z30" s="659">
        <v>13.6</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3"/>
      <c r="BI30" s="693"/>
      <c r="BJ30" s="693"/>
      <c r="BK30" s="693"/>
      <c r="BL30" s="693"/>
      <c r="BM30" s="693"/>
      <c r="BN30" s="693"/>
      <c r="BO30" s="693"/>
      <c r="BP30" s="693"/>
      <c r="BQ30" s="694"/>
      <c r="BR30" s="673" t="s">
        <v>294</v>
      </c>
      <c r="BS30" s="693"/>
      <c r="BT30" s="693"/>
      <c r="BU30" s="693"/>
      <c r="BV30" s="693"/>
      <c r="BW30" s="693"/>
      <c r="BX30" s="693"/>
      <c r="BY30" s="693"/>
      <c r="BZ30" s="693"/>
      <c r="CA30" s="693"/>
      <c r="CB30" s="694"/>
      <c r="CD30" s="642"/>
      <c r="CE30" s="643"/>
      <c r="CF30" s="618" t="s">
        <v>295</v>
      </c>
      <c r="CG30" s="619"/>
      <c r="CH30" s="619"/>
      <c r="CI30" s="619"/>
      <c r="CJ30" s="619"/>
      <c r="CK30" s="619"/>
      <c r="CL30" s="619"/>
      <c r="CM30" s="619"/>
      <c r="CN30" s="619"/>
      <c r="CO30" s="619"/>
      <c r="CP30" s="619"/>
      <c r="CQ30" s="620"/>
      <c r="CR30" s="621">
        <v>562808</v>
      </c>
      <c r="CS30" s="622"/>
      <c r="CT30" s="622"/>
      <c r="CU30" s="622"/>
      <c r="CV30" s="622"/>
      <c r="CW30" s="622"/>
      <c r="CX30" s="622"/>
      <c r="CY30" s="623"/>
      <c r="CZ30" s="624">
        <v>8.9</v>
      </c>
      <c r="DA30" s="636"/>
      <c r="DB30" s="636"/>
      <c r="DC30" s="637"/>
      <c r="DD30" s="627">
        <v>562808</v>
      </c>
      <c r="DE30" s="622"/>
      <c r="DF30" s="622"/>
      <c r="DG30" s="622"/>
      <c r="DH30" s="622"/>
      <c r="DI30" s="622"/>
      <c r="DJ30" s="622"/>
      <c r="DK30" s="623"/>
      <c r="DL30" s="627">
        <v>562808</v>
      </c>
      <c r="DM30" s="622"/>
      <c r="DN30" s="622"/>
      <c r="DO30" s="622"/>
      <c r="DP30" s="622"/>
      <c r="DQ30" s="622"/>
      <c r="DR30" s="622"/>
      <c r="DS30" s="622"/>
      <c r="DT30" s="622"/>
      <c r="DU30" s="622"/>
      <c r="DV30" s="623"/>
      <c r="DW30" s="624">
        <v>14.3</v>
      </c>
      <c r="DX30" s="636"/>
      <c r="DY30" s="636"/>
      <c r="DZ30" s="636"/>
      <c r="EA30" s="636"/>
      <c r="EB30" s="636"/>
      <c r="EC30" s="648"/>
    </row>
    <row r="31" spans="2:133" ht="11.25" customHeight="1" x14ac:dyDescent="0.15">
      <c r="B31" s="696" t="s">
        <v>296</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297</v>
      </c>
      <c r="AQ31" s="688"/>
      <c r="AR31" s="688"/>
      <c r="AS31" s="688"/>
      <c r="AT31" s="689" t="s">
        <v>298</v>
      </c>
      <c r="AU31" s="218"/>
      <c r="AV31" s="218"/>
      <c r="AW31" s="218"/>
      <c r="AX31" s="679" t="s">
        <v>176</v>
      </c>
      <c r="AY31" s="680"/>
      <c r="AZ31" s="680"/>
      <c r="BA31" s="680"/>
      <c r="BB31" s="680"/>
      <c r="BC31" s="680"/>
      <c r="BD31" s="680"/>
      <c r="BE31" s="680"/>
      <c r="BF31" s="681"/>
      <c r="BG31" s="683">
        <v>95.4</v>
      </c>
      <c r="BH31" s="684"/>
      <c r="BI31" s="684"/>
      <c r="BJ31" s="684"/>
      <c r="BK31" s="684"/>
      <c r="BL31" s="684"/>
      <c r="BM31" s="685">
        <v>84.4</v>
      </c>
      <c r="BN31" s="684"/>
      <c r="BO31" s="684"/>
      <c r="BP31" s="684"/>
      <c r="BQ31" s="686"/>
      <c r="BR31" s="683">
        <v>95.4</v>
      </c>
      <c r="BS31" s="684"/>
      <c r="BT31" s="684"/>
      <c r="BU31" s="684"/>
      <c r="BV31" s="684"/>
      <c r="BW31" s="684"/>
      <c r="BX31" s="685">
        <v>83.9</v>
      </c>
      <c r="BY31" s="684"/>
      <c r="BZ31" s="684"/>
      <c r="CA31" s="684"/>
      <c r="CB31" s="686"/>
      <c r="CD31" s="642"/>
      <c r="CE31" s="643"/>
      <c r="CF31" s="618" t="s">
        <v>299</v>
      </c>
      <c r="CG31" s="619"/>
      <c r="CH31" s="619"/>
      <c r="CI31" s="619"/>
      <c r="CJ31" s="619"/>
      <c r="CK31" s="619"/>
      <c r="CL31" s="619"/>
      <c r="CM31" s="619"/>
      <c r="CN31" s="619"/>
      <c r="CO31" s="619"/>
      <c r="CP31" s="619"/>
      <c r="CQ31" s="620"/>
      <c r="CR31" s="621">
        <v>37265</v>
      </c>
      <c r="CS31" s="634"/>
      <c r="CT31" s="634"/>
      <c r="CU31" s="634"/>
      <c r="CV31" s="634"/>
      <c r="CW31" s="634"/>
      <c r="CX31" s="634"/>
      <c r="CY31" s="635"/>
      <c r="CZ31" s="624">
        <v>0.6</v>
      </c>
      <c r="DA31" s="636"/>
      <c r="DB31" s="636"/>
      <c r="DC31" s="637"/>
      <c r="DD31" s="627">
        <v>37265</v>
      </c>
      <c r="DE31" s="634"/>
      <c r="DF31" s="634"/>
      <c r="DG31" s="634"/>
      <c r="DH31" s="634"/>
      <c r="DI31" s="634"/>
      <c r="DJ31" s="634"/>
      <c r="DK31" s="635"/>
      <c r="DL31" s="627">
        <v>37265</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412690</v>
      </c>
      <c r="S32" s="622"/>
      <c r="T32" s="622"/>
      <c r="U32" s="622"/>
      <c r="V32" s="622"/>
      <c r="W32" s="622"/>
      <c r="X32" s="622"/>
      <c r="Y32" s="623"/>
      <c r="Z32" s="659">
        <v>6.2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301</v>
      </c>
      <c r="AX32" s="618" t="s">
        <v>302</v>
      </c>
      <c r="AY32" s="619"/>
      <c r="AZ32" s="619"/>
      <c r="BA32" s="619"/>
      <c r="BB32" s="619"/>
      <c r="BC32" s="619"/>
      <c r="BD32" s="619"/>
      <c r="BE32" s="619"/>
      <c r="BF32" s="620"/>
      <c r="BG32" s="692">
        <v>98.8</v>
      </c>
      <c r="BH32" s="634"/>
      <c r="BI32" s="634"/>
      <c r="BJ32" s="634"/>
      <c r="BK32" s="634"/>
      <c r="BL32" s="634"/>
      <c r="BM32" s="625">
        <v>96</v>
      </c>
      <c r="BN32" s="634"/>
      <c r="BO32" s="634"/>
      <c r="BP32" s="634"/>
      <c r="BQ32" s="657"/>
      <c r="BR32" s="692">
        <v>98.5</v>
      </c>
      <c r="BS32" s="634"/>
      <c r="BT32" s="634"/>
      <c r="BU32" s="634"/>
      <c r="BV32" s="634"/>
      <c r="BW32" s="634"/>
      <c r="BX32" s="625">
        <v>95.4</v>
      </c>
      <c r="BY32" s="634"/>
      <c r="BZ32" s="634"/>
      <c r="CA32" s="634"/>
      <c r="CB32" s="657"/>
      <c r="CD32" s="644"/>
      <c r="CE32" s="645"/>
      <c r="CF32" s="618" t="s">
        <v>303</v>
      </c>
      <c r="CG32" s="619"/>
      <c r="CH32" s="619"/>
      <c r="CI32" s="619"/>
      <c r="CJ32" s="619"/>
      <c r="CK32" s="619"/>
      <c r="CL32" s="619"/>
      <c r="CM32" s="619"/>
      <c r="CN32" s="619"/>
      <c r="CO32" s="619"/>
      <c r="CP32" s="619"/>
      <c r="CQ32" s="620"/>
      <c r="CR32" s="621">
        <v>8</v>
      </c>
      <c r="CS32" s="622"/>
      <c r="CT32" s="622"/>
      <c r="CU32" s="622"/>
      <c r="CV32" s="622"/>
      <c r="CW32" s="622"/>
      <c r="CX32" s="622"/>
      <c r="CY32" s="623"/>
      <c r="CZ32" s="624">
        <v>0</v>
      </c>
      <c r="DA32" s="636"/>
      <c r="DB32" s="636"/>
      <c r="DC32" s="637"/>
      <c r="DD32" s="627">
        <v>8</v>
      </c>
      <c r="DE32" s="622"/>
      <c r="DF32" s="622"/>
      <c r="DG32" s="622"/>
      <c r="DH32" s="622"/>
      <c r="DI32" s="622"/>
      <c r="DJ32" s="622"/>
      <c r="DK32" s="623"/>
      <c r="DL32" s="627">
        <v>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19687</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305</v>
      </c>
      <c r="AY33" s="603"/>
      <c r="AZ33" s="603"/>
      <c r="BA33" s="603"/>
      <c r="BB33" s="603"/>
      <c r="BC33" s="603"/>
      <c r="BD33" s="603"/>
      <c r="BE33" s="603"/>
      <c r="BF33" s="604"/>
      <c r="BG33" s="682">
        <v>91.7</v>
      </c>
      <c r="BH33" s="606"/>
      <c r="BI33" s="606"/>
      <c r="BJ33" s="606"/>
      <c r="BK33" s="606"/>
      <c r="BL33" s="606"/>
      <c r="BM33" s="652">
        <v>73.5</v>
      </c>
      <c r="BN33" s="606"/>
      <c r="BO33" s="606"/>
      <c r="BP33" s="606"/>
      <c r="BQ33" s="669"/>
      <c r="BR33" s="682">
        <v>91.9</v>
      </c>
      <c r="BS33" s="606"/>
      <c r="BT33" s="606"/>
      <c r="BU33" s="606"/>
      <c r="BV33" s="606"/>
      <c r="BW33" s="606"/>
      <c r="BX33" s="652">
        <v>73.2</v>
      </c>
      <c r="BY33" s="606"/>
      <c r="BZ33" s="606"/>
      <c r="CA33" s="606"/>
      <c r="CB33" s="669"/>
      <c r="CD33" s="618" t="s">
        <v>306</v>
      </c>
      <c r="CE33" s="619"/>
      <c r="CF33" s="619"/>
      <c r="CG33" s="619"/>
      <c r="CH33" s="619"/>
      <c r="CI33" s="619"/>
      <c r="CJ33" s="619"/>
      <c r="CK33" s="619"/>
      <c r="CL33" s="619"/>
      <c r="CM33" s="619"/>
      <c r="CN33" s="619"/>
      <c r="CO33" s="619"/>
      <c r="CP33" s="619"/>
      <c r="CQ33" s="620"/>
      <c r="CR33" s="621">
        <v>2791746</v>
      </c>
      <c r="CS33" s="634"/>
      <c r="CT33" s="634"/>
      <c r="CU33" s="634"/>
      <c r="CV33" s="634"/>
      <c r="CW33" s="634"/>
      <c r="CX33" s="634"/>
      <c r="CY33" s="635"/>
      <c r="CZ33" s="624">
        <v>44.2</v>
      </c>
      <c r="DA33" s="636"/>
      <c r="DB33" s="636"/>
      <c r="DC33" s="637"/>
      <c r="DD33" s="627">
        <v>2331835</v>
      </c>
      <c r="DE33" s="634"/>
      <c r="DF33" s="634"/>
      <c r="DG33" s="634"/>
      <c r="DH33" s="634"/>
      <c r="DI33" s="634"/>
      <c r="DJ33" s="634"/>
      <c r="DK33" s="635"/>
      <c r="DL33" s="627">
        <v>2011442</v>
      </c>
      <c r="DM33" s="634"/>
      <c r="DN33" s="634"/>
      <c r="DO33" s="634"/>
      <c r="DP33" s="634"/>
      <c r="DQ33" s="634"/>
      <c r="DR33" s="634"/>
      <c r="DS33" s="634"/>
      <c r="DT33" s="634"/>
      <c r="DU33" s="634"/>
      <c r="DV33" s="635"/>
      <c r="DW33" s="624">
        <v>51.2</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20978</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874843</v>
      </c>
      <c r="CS34" s="622"/>
      <c r="CT34" s="622"/>
      <c r="CU34" s="622"/>
      <c r="CV34" s="622"/>
      <c r="CW34" s="622"/>
      <c r="CX34" s="622"/>
      <c r="CY34" s="623"/>
      <c r="CZ34" s="624">
        <v>13.8</v>
      </c>
      <c r="DA34" s="636"/>
      <c r="DB34" s="636"/>
      <c r="DC34" s="637"/>
      <c r="DD34" s="627">
        <v>748418</v>
      </c>
      <c r="DE34" s="622"/>
      <c r="DF34" s="622"/>
      <c r="DG34" s="622"/>
      <c r="DH34" s="622"/>
      <c r="DI34" s="622"/>
      <c r="DJ34" s="622"/>
      <c r="DK34" s="623"/>
      <c r="DL34" s="627">
        <v>646015</v>
      </c>
      <c r="DM34" s="622"/>
      <c r="DN34" s="622"/>
      <c r="DO34" s="622"/>
      <c r="DP34" s="622"/>
      <c r="DQ34" s="622"/>
      <c r="DR34" s="622"/>
      <c r="DS34" s="622"/>
      <c r="DT34" s="622"/>
      <c r="DU34" s="622"/>
      <c r="DV34" s="623"/>
      <c r="DW34" s="624">
        <v>16.5</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141320</v>
      </c>
      <c r="S35" s="622"/>
      <c r="T35" s="622"/>
      <c r="U35" s="622"/>
      <c r="V35" s="622"/>
      <c r="W35" s="622"/>
      <c r="X35" s="622"/>
      <c r="Y35" s="623"/>
      <c r="Z35" s="659">
        <v>2.1</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166996</v>
      </c>
      <c r="CS35" s="634"/>
      <c r="CT35" s="634"/>
      <c r="CU35" s="634"/>
      <c r="CV35" s="634"/>
      <c r="CW35" s="634"/>
      <c r="CX35" s="634"/>
      <c r="CY35" s="635"/>
      <c r="CZ35" s="624">
        <v>2.6</v>
      </c>
      <c r="DA35" s="636"/>
      <c r="DB35" s="636"/>
      <c r="DC35" s="637"/>
      <c r="DD35" s="627">
        <v>123954</v>
      </c>
      <c r="DE35" s="634"/>
      <c r="DF35" s="634"/>
      <c r="DG35" s="634"/>
      <c r="DH35" s="634"/>
      <c r="DI35" s="634"/>
      <c r="DJ35" s="634"/>
      <c r="DK35" s="635"/>
      <c r="DL35" s="627">
        <v>122223</v>
      </c>
      <c r="DM35" s="634"/>
      <c r="DN35" s="634"/>
      <c r="DO35" s="634"/>
      <c r="DP35" s="634"/>
      <c r="DQ35" s="634"/>
      <c r="DR35" s="634"/>
      <c r="DS35" s="634"/>
      <c r="DT35" s="634"/>
      <c r="DU35" s="634"/>
      <c r="DV35" s="635"/>
      <c r="DW35" s="624">
        <v>3.1</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103429</v>
      </c>
      <c r="S36" s="622"/>
      <c r="T36" s="622"/>
      <c r="U36" s="622"/>
      <c r="V36" s="622"/>
      <c r="W36" s="622"/>
      <c r="X36" s="622"/>
      <c r="Y36" s="623"/>
      <c r="Z36" s="659">
        <v>1.6</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1003800</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21436</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834892</v>
      </c>
      <c r="CS36" s="622"/>
      <c r="CT36" s="622"/>
      <c r="CU36" s="622"/>
      <c r="CV36" s="622"/>
      <c r="CW36" s="622"/>
      <c r="CX36" s="622"/>
      <c r="CY36" s="623"/>
      <c r="CZ36" s="624">
        <v>13.2</v>
      </c>
      <c r="DA36" s="636"/>
      <c r="DB36" s="636"/>
      <c r="DC36" s="637"/>
      <c r="DD36" s="627">
        <v>739328</v>
      </c>
      <c r="DE36" s="622"/>
      <c r="DF36" s="622"/>
      <c r="DG36" s="622"/>
      <c r="DH36" s="622"/>
      <c r="DI36" s="622"/>
      <c r="DJ36" s="622"/>
      <c r="DK36" s="623"/>
      <c r="DL36" s="627">
        <v>632819</v>
      </c>
      <c r="DM36" s="622"/>
      <c r="DN36" s="622"/>
      <c r="DO36" s="622"/>
      <c r="DP36" s="622"/>
      <c r="DQ36" s="622"/>
      <c r="DR36" s="622"/>
      <c r="DS36" s="622"/>
      <c r="DT36" s="622"/>
      <c r="DU36" s="622"/>
      <c r="DV36" s="623"/>
      <c r="DW36" s="624">
        <v>16.100000000000001</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194766</v>
      </c>
      <c r="S37" s="622"/>
      <c r="T37" s="622"/>
      <c r="U37" s="622"/>
      <c r="V37" s="622"/>
      <c r="W37" s="622"/>
      <c r="X37" s="622"/>
      <c r="Y37" s="623"/>
      <c r="Z37" s="659">
        <v>2.9</v>
      </c>
      <c r="AA37" s="659"/>
      <c r="AB37" s="659"/>
      <c r="AC37" s="659"/>
      <c r="AD37" s="660">
        <v>133189</v>
      </c>
      <c r="AE37" s="660"/>
      <c r="AF37" s="660"/>
      <c r="AG37" s="660"/>
      <c r="AH37" s="660"/>
      <c r="AI37" s="660"/>
      <c r="AJ37" s="660"/>
      <c r="AK37" s="660"/>
      <c r="AL37" s="624">
        <v>3.4</v>
      </c>
      <c r="AM37" s="625"/>
      <c r="AN37" s="625"/>
      <c r="AO37" s="661"/>
      <c r="AQ37" s="654" t="s">
        <v>318</v>
      </c>
      <c r="AR37" s="655"/>
      <c r="AS37" s="655"/>
      <c r="AT37" s="655"/>
      <c r="AU37" s="655"/>
      <c r="AV37" s="655"/>
      <c r="AW37" s="655"/>
      <c r="AX37" s="655"/>
      <c r="AY37" s="656"/>
      <c r="AZ37" s="621">
        <v>229522</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6209</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270804</v>
      </c>
      <c r="CS37" s="634"/>
      <c r="CT37" s="634"/>
      <c r="CU37" s="634"/>
      <c r="CV37" s="634"/>
      <c r="CW37" s="634"/>
      <c r="CX37" s="634"/>
      <c r="CY37" s="635"/>
      <c r="CZ37" s="624">
        <v>4.3</v>
      </c>
      <c r="DA37" s="636"/>
      <c r="DB37" s="636"/>
      <c r="DC37" s="637"/>
      <c r="DD37" s="627">
        <v>263900</v>
      </c>
      <c r="DE37" s="634"/>
      <c r="DF37" s="634"/>
      <c r="DG37" s="634"/>
      <c r="DH37" s="634"/>
      <c r="DI37" s="634"/>
      <c r="DJ37" s="634"/>
      <c r="DK37" s="635"/>
      <c r="DL37" s="627">
        <v>256961</v>
      </c>
      <c r="DM37" s="634"/>
      <c r="DN37" s="634"/>
      <c r="DO37" s="634"/>
      <c r="DP37" s="634"/>
      <c r="DQ37" s="634"/>
      <c r="DR37" s="634"/>
      <c r="DS37" s="634"/>
      <c r="DT37" s="634"/>
      <c r="DU37" s="634"/>
      <c r="DV37" s="635"/>
      <c r="DW37" s="624">
        <v>6.5</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646271</v>
      </c>
      <c r="S38" s="622"/>
      <c r="T38" s="622"/>
      <c r="U38" s="622"/>
      <c r="V38" s="622"/>
      <c r="W38" s="622"/>
      <c r="X38" s="622"/>
      <c r="Y38" s="623"/>
      <c r="Z38" s="659">
        <v>9.6999999999999993</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130797</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1458</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804305</v>
      </c>
      <c r="CS38" s="622"/>
      <c r="CT38" s="622"/>
      <c r="CU38" s="622"/>
      <c r="CV38" s="622"/>
      <c r="CW38" s="622"/>
      <c r="CX38" s="622"/>
      <c r="CY38" s="623"/>
      <c r="CZ38" s="624">
        <v>12.7</v>
      </c>
      <c r="DA38" s="636"/>
      <c r="DB38" s="636"/>
      <c r="DC38" s="637"/>
      <c r="DD38" s="627">
        <v>697840</v>
      </c>
      <c r="DE38" s="622"/>
      <c r="DF38" s="622"/>
      <c r="DG38" s="622"/>
      <c r="DH38" s="622"/>
      <c r="DI38" s="622"/>
      <c r="DJ38" s="622"/>
      <c r="DK38" s="623"/>
      <c r="DL38" s="627">
        <v>603424</v>
      </c>
      <c r="DM38" s="622"/>
      <c r="DN38" s="622"/>
      <c r="DO38" s="622"/>
      <c r="DP38" s="622"/>
      <c r="DQ38" s="622"/>
      <c r="DR38" s="622"/>
      <c r="DS38" s="622"/>
      <c r="DT38" s="622"/>
      <c r="DU38" s="622"/>
      <c r="DV38" s="623"/>
      <c r="DW38" s="624">
        <v>15.4</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68698</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2113</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102449</v>
      </c>
      <c r="CS39" s="634"/>
      <c r="CT39" s="634"/>
      <c r="CU39" s="634"/>
      <c r="CV39" s="634"/>
      <c r="CW39" s="634"/>
      <c r="CX39" s="634"/>
      <c r="CY39" s="635"/>
      <c r="CZ39" s="624">
        <v>1.6</v>
      </c>
      <c r="DA39" s="636"/>
      <c r="DB39" s="636"/>
      <c r="DC39" s="637"/>
      <c r="DD39" s="627">
        <v>15334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15371</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v>426</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91</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8261</v>
      </c>
      <c r="CS40" s="622"/>
      <c r="CT40" s="622"/>
      <c r="CU40" s="622"/>
      <c r="CV40" s="622"/>
      <c r="CW40" s="622"/>
      <c r="CX40" s="622"/>
      <c r="CY40" s="623"/>
      <c r="CZ40" s="624">
        <v>0.1</v>
      </c>
      <c r="DA40" s="636"/>
      <c r="DB40" s="636"/>
      <c r="DC40" s="637"/>
      <c r="DD40" s="627">
        <v>6961</v>
      </c>
      <c r="DE40" s="622"/>
      <c r="DF40" s="622"/>
      <c r="DG40" s="622"/>
      <c r="DH40" s="622"/>
      <c r="DI40" s="622"/>
      <c r="DJ40" s="622"/>
      <c r="DK40" s="623"/>
      <c r="DL40" s="627">
        <v>6961</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6671175</v>
      </c>
      <c r="S41" s="646"/>
      <c r="T41" s="646"/>
      <c r="U41" s="646"/>
      <c r="V41" s="646"/>
      <c r="W41" s="646"/>
      <c r="X41" s="646"/>
      <c r="Y41" s="649"/>
      <c r="Z41" s="650">
        <v>100</v>
      </c>
      <c r="AA41" s="650"/>
      <c r="AB41" s="650"/>
      <c r="AC41" s="650"/>
      <c r="AD41" s="651">
        <v>3910309</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119289</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455068</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405</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1133676</v>
      </c>
      <c r="CS42" s="634"/>
      <c r="CT42" s="634"/>
      <c r="CU42" s="634"/>
      <c r="CV42" s="634"/>
      <c r="CW42" s="634"/>
      <c r="CX42" s="634"/>
      <c r="CY42" s="635"/>
      <c r="CZ42" s="624">
        <v>17.899999999999999</v>
      </c>
      <c r="DA42" s="636"/>
      <c r="DB42" s="636"/>
      <c r="DC42" s="637"/>
      <c r="DD42" s="627">
        <v>239792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418</v>
      </c>
      <c r="CS43" s="634"/>
      <c r="CT43" s="634"/>
      <c r="CU43" s="634"/>
      <c r="CV43" s="634"/>
      <c r="CW43" s="634"/>
      <c r="CX43" s="634"/>
      <c r="CY43" s="635"/>
      <c r="CZ43" s="624">
        <v>0</v>
      </c>
      <c r="DA43" s="636"/>
      <c r="DB43" s="636"/>
      <c r="DC43" s="637"/>
      <c r="DD43" s="627">
        <v>418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1067810</v>
      </c>
      <c r="CS44" s="622"/>
      <c r="CT44" s="622"/>
      <c r="CU44" s="622"/>
      <c r="CV44" s="622"/>
      <c r="CW44" s="622"/>
      <c r="CX44" s="622"/>
      <c r="CY44" s="623"/>
      <c r="CZ44" s="624">
        <v>16.899999999999999</v>
      </c>
      <c r="DA44" s="625"/>
      <c r="DB44" s="625"/>
      <c r="DC44" s="626"/>
      <c r="DD44" s="627">
        <v>198124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495541</v>
      </c>
      <c r="CS45" s="634"/>
      <c r="CT45" s="634"/>
      <c r="CU45" s="634"/>
      <c r="CV45" s="634"/>
      <c r="CW45" s="634"/>
      <c r="CX45" s="634"/>
      <c r="CY45" s="635"/>
      <c r="CZ45" s="624">
        <v>7.8</v>
      </c>
      <c r="DA45" s="636"/>
      <c r="DB45" s="636"/>
      <c r="DC45" s="637"/>
      <c r="DD45" s="627">
        <v>26861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554478</v>
      </c>
      <c r="CS46" s="622"/>
      <c r="CT46" s="622"/>
      <c r="CU46" s="622"/>
      <c r="CV46" s="622"/>
      <c r="CW46" s="622"/>
      <c r="CX46" s="622"/>
      <c r="CY46" s="623"/>
      <c r="CZ46" s="624">
        <v>8.8000000000000007</v>
      </c>
      <c r="DA46" s="625"/>
      <c r="DB46" s="625"/>
      <c r="DC46" s="626"/>
      <c r="DD46" s="627">
        <v>170872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65866</v>
      </c>
      <c r="CS47" s="634"/>
      <c r="CT47" s="634"/>
      <c r="CU47" s="634"/>
      <c r="CV47" s="634"/>
      <c r="CW47" s="634"/>
      <c r="CX47" s="634"/>
      <c r="CY47" s="635"/>
      <c r="CZ47" s="624">
        <v>1</v>
      </c>
      <c r="DA47" s="636"/>
      <c r="DB47" s="636"/>
      <c r="DC47" s="637"/>
      <c r="DD47" s="627">
        <v>41668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6317963</v>
      </c>
      <c r="CS49" s="606"/>
      <c r="CT49" s="606"/>
      <c r="CU49" s="606"/>
      <c r="CV49" s="606"/>
      <c r="CW49" s="606"/>
      <c r="CX49" s="606"/>
      <c r="CY49" s="607"/>
      <c r="CZ49" s="608">
        <v>100</v>
      </c>
      <c r="DA49" s="609"/>
      <c r="DB49" s="609"/>
      <c r="DC49" s="610"/>
      <c r="DD49" s="611">
        <v>4395270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gqqo/U1uiE9r+YSs9ElpwlXbxDU/G+zw6kZCR8mWJ6jatO0XQ9Y+Ey5t+lAhPeqGlVSfFxNOk+Er/yBXjvXwg==" saltValue="P1iA/YfNBCSi+Wf5eMqkF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351</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352</v>
      </c>
      <c r="DK2" s="1095"/>
      <c r="DL2" s="1095"/>
      <c r="DM2" s="1095"/>
      <c r="DN2" s="1095"/>
      <c r="DO2" s="1096"/>
      <c r="DP2" s="228"/>
      <c r="DQ2" s="1094" t="s">
        <v>353</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354</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7"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7" t="s">
        <v>370</v>
      </c>
      <c r="DH5" s="1088"/>
      <c r="DI5" s="1088"/>
      <c r="DJ5" s="1088"/>
      <c r="DK5" s="1089"/>
      <c r="DL5" s="1087" t="s">
        <v>371</v>
      </c>
      <c r="DM5" s="1088"/>
      <c r="DN5" s="1088"/>
      <c r="DO5" s="1088"/>
      <c r="DP5" s="1089"/>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0"/>
      <c r="DH6" s="1091"/>
      <c r="DI6" s="1091"/>
      <c r="DJ6" s="1091"/>
      <c r="DK6" s="1092"/>
      <c r="DL6" s="1090"/>
      <c r="DM6" s="1091"/>
      <c r="DN6" s="1091"/>
      <c r="DO6" s="1091"/>
      <c r="DP6" s="1092"/>
      <c r="DQ6" s="1004"/>
      <c r="DR6" s="1005"/>
      <c r="DS6" s="1005"/>
      <c r="DT6" s="1005"/>
      <c r="DU6" s="1006"/>
      <c r="DV6" s="1004"/>
      <c r="DW6" s="1005"/>
      <c r="DX6" s="1005"/>
      <c r="DY6" s="1005"/>
      <c r="DZ6" s="1016"/>
      <c r="EA6" s="234"/>
    </row>
    <row r="7" spans="1:131" s="235" customFormat="1" ht="26.25" customHeight="1" thickTop="1" x14ac:dyDescent="0.15">
      <c r="A7" s="236">
        <v>1</v>
      </c>
      <c r="B7" s="1050" t="s">
        <v>373</v>
      </c>
      <c r="C7" s="1051"/>
      <c r="D7" s="1051"/>
      <c r="E7" s="1051"/>
      <c r="F7" s="1051"/>
      <c r="G7" s="1051"/>
      <c r="H7" s="1051"/>
      <c r="I7" s="1051"/>
      <c r="J7" s="1051"/>
      <c r="K7" s="1051"/>
      <c r="L7" s="1051"/>
      <c r="M7" s="1051"/>
      <c r="N7" s="1051"/>
      <c r="O7" s="1051"/>
      <c r="P7" s="1052"/>
      <c r="Q7" s="1105">
        <v>6538</v>
      </c>
      <c r="R7" s="1106"/>
      <c r="S7" s="1106"/>
      <c r="T7" s="1106"/>
      <c r="U7" s="1106"/>
      <c r="V7" s="1106">
        <v>6185</v>
      </c>
      <c r="W7" s="1106"/>
      <c r="X7" s="1106"/>
      <c r="Y7" s="1106"/>
      <c r="Z7" s="1106"/>
      <c r="AA7" s="1106">
        <v>353</v>
      </c>
      <c r="AB7" s="1106"/>
      <c r="AC7" s="1106"/>
      <c r="AD7" s="1106"/>
      <c r="AE7" s="1107"/>
      <c r="AF7" s="1108">
        <v>338</v>
      </c>
      <c r="AG7" s="1109"/>
      <c r="AH7" s="1109"/>
      <c r="AI7" s="1109"/>
      <c r="AJ7" s="1110"/>
      <c r="AK7" s="1111">
        <v>141</v>
      </c>
      <c r="AL7" s="1112"/>
      <c r="AM7" s="1112"/>
      <c r="AN7" s="1112"/>
      <c r="AO7" s="1112"/>
      <c r="AP7" s="1112">
        <v>7392</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t="s">
        <v>552</v>
      </c>
      <c r="BS7" s="1102" t="s">
        <v>551</v>
      </c>
      <c r="BT7" s="1103"/>
      <c r="BU7" s="1103"/>
      <c r="BV7" s="1103"/>
      <c r="BW7" s="1103"/>
      <c r="BX7" s="1103"/>
      <c r="BY7" s="1103"/>
      <c r="BZ7" s="1103"/>
      <c r="CA7" s="1103"/>
      <c r="CB7" s="1103"/>
      <c r="CC7" s="1103"/>
      <c r="CD7" s="1103"/>
      <c r="CE7" s="1103"/>
      <c r="CF7" s="1103"/>
      <c r="CG7" s="1115"/>
      <c r="CH7" s="1099">
        <v>20</v>
      </c>
      <c r="CI7" s="1100"/>
      <c r="CJ7" s="1100"/>
      <c r="CK7" s="1100"/>
      <c r="CL7" s="1101"/>
      <c r="CM7" s="1099">
        <v>0</v>
      </c>
      <c r="CN7" s="1100"/>
      <c r="CO7" s="1100"/>
      <c r="CP7" s="1100"/>
      <c r="CQ7" s="1101"/>
      <c r="CR7" s="1099">
        <v>5</v>
      </c>
      <c r="CS7" s="1100"/>
      <c r="CT7" s="1100"/>
      <c r="CU7" s="1100"/>
      <c r="CV7" s="1101"/>
      <c r="CW7" s="1099">
        <v>20</v>
      </c>
      <c r="CX7" s="1100"/>
      <c r="CY7" s="1100"/>
      <c r="CZ7" s="1100"/>
      <c r="DA7" s="1101"/>
      <c r="DB7" s="1099">
        <v>110</v>
      </c>
      <c r="DC7" s="1100"/>
      <c r="DD7" s="1100"/>
      <c r="DE7" s="1100"/>
      <c r="DF7" s="1101"/>
      <c r="DG7" s="1099" t="s">
        <v>549</v>
      </c>
      <c r="DH7" s="1100"/>
      <c r="DI7" s="1100"/>
      <c r="DJ7" s="1100"/>
      <c r="DK7" s="1101"/>
      <c r="DL7" s="1099" t="s">
        <v>549</v>
      </c>
      <c r="DM7" s="1100"/>
      <c r="DN7" s="1100"/>
      <c r="DO7" s="1100"/>
      <c r="DP7" s="1101"/>
      <c r="DQ7" s="1099" t="s">
        <v>549</v>
      </c>
      <c r="DR7" s="1100"/>
      <c r="DS7" s="1100"/>
      <c r="DT7" s="1100"/>
      <c r="DU7" s="1101"/>
      <c r="DV7" s="1102"/>
      <c r="DW7" s="1103"/>
      <c r="DX7" s="1103"/>
      <c r="DY7" s="1103"/>
      <c r="DZ7" s="1104"/>
      <c r="EA7" s="234"/>
    </row>
    <row r="8" spans="1:131" s="235" customFormat="1" ht="26.25" customHeight="1" x14ac:dyDescent="0.15">
      <c r="A8" s="238">
        <v>2</v>
      </c>
      <c r="B8" s="1030" t="s">
        <v>548</v>
      </c>
      <c r="C8" s="1031"/>
      <c r="D8" s="1031"/>
      <c r="E8" s="1031"/>
      <c r="F8" s="1031"/>
      <c r="G8" s="1031"/>
      <c r="H8" s="1031"/>
      <c r="I8" s="1031"/>
      <c r="J8" s="1031"/>
      <c r="K8" s="1031"/>
      <c r="L8" s="1031"/>
      <c r="M8" s="1031"/>
      <c r="N8" s="1031"/>
      <c r="O8" s="1031"/>
      <c r="P8" s="1032"/>
      <c r="Q8" s="1038">
        <v>290</v>
      </c>
      <c r="R8" s="1039"/>
      <c r="S8" s="1039"/>
      <c r="T8" s="1039"/>
      <c r="U8" s="1039"/>
      <c r="V8" s="1039">
        <v>289</v>
      </c>
      <c r="W8" s="1039"/>
      <c r="X8" s="1039"/>
      <c r="Y8" s="1039"/>
      <c r="Z8" s="1039"/>
      <c r="AA8" s="1039">
        <v>1</v>
      </c>
      <c r="AB8" s="1039"/>
      <c r="AC8" s="1039"/>
      <c r="AD8" s="1039"/>
      <c r="AE8" s="1040"/>
      <c r="AF8" s="1035">
        <v>1</v>
      </c>
      <c r="AG8" s="1036"/>
      <c r="AH8" s="1036"/>
      <c r="AI8" s="1036"/>
      <c r="AJ8" s="1037"/>
      <c r="AK8" s="1083">
        <v>156</v>
      </c>
      <c r="AL8" s="1084"/>
      <c r="AM8" s="1084"/>
      <c r="AN8" s="1084"/>
      <c r="AO8" s="1084"/>
      <c r="AP8" s="1084"/>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6"/>
      <c r="R22" s="1077"/>
      <c r="S22" s="1077"/>
      <c r="T22" s="1077"/>
      <c r="U22" s="1077"/>
      <c r="V22" s="1077"/>
      <c r="W22" s="1077"/>
      <c r="X22" s="1077"/>
      <c r="Y22" s="1077"/>
      <c r="Z22" s="1077"/>
      <c r="AA22" s="1077"/>
      <c r="AB22" s="1077"/>
      <c r="AC22" s="1077"/>
      <c r="AD22" s="1077"/>
      <c r="AE22" s="1078"/>
      <c r="AF22" s="1035"/>
      <c r="AG22" s="1036"/>
      <c r="AH22" s="1036"/>
      <c r="AI22" s="1036"/>
      <c r="AJ22" s="1037"/>
      <c r="AK22" s="1079"/>
      <c r="AL22" s="1080"/>
      <c r="AM22" s="1080"/>
      <c r="AN22" s="1080"/>
      <c r="AO22" s="1080"/>
      <c r="AP22" s="1080"/>
      <c r="AQ22" s="1080"/>
      <c r="AR22" s="1080"/>
      <c r="AS22" s="1080"/>
      <c r="AT22" s="1080"/>
      <c r="AU22" s="1081"/>
      <c r="AV22" s="1081"/>
      <c r="AW22" s="1081"/>
      <c r="AX22" s="1081"/>
      <c r="AY22" s="1082"/>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70">
        <v>6671</v>
      </c>
      <c r="R23" s="1064"/>
      <c r="S23" s="1064"/>
      <c r="T23" s="1064"/>
      <c r="U23" s="1064"/>
      <c r="V23" s="1064">
        <v>6318</v>
      </c>
      <c r="W23" s="1064"/>
      <c r="X23" s="1064"/>
      <c r="Y23" s="1064"/>
      <c r="Z23" s="1064"/>
      <c r="AA23" s="1064">
        <v>353</v>
      </c>
      <c r="AB23" s="1064"/>
      <c r="AC23" s="1064"/>
      <c r="AD23" s="1064"/>
      <c r="AE23" s="1071"/>
      <c r="AF23" s="1072">
        <v>338</v>
      </c>
      <c r="AG23" s="1064"/>
      <c r="AH23" s="1064"/>
      <c r="AI23" s="1064"/>
      <c r="AJ23" s="1073"/>
      <c r="AK23" s="1074"/>
      <c r="AL23" s="1075"/>
      <c r="AM23" s="1075"/>
      <c r="AN23" s="1075"/>
      <c r="AO23" s="1075"/>
      <c r="AP23" s="1064">
        <v>7392</v>
      </c>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3" t="s">
        <v>377</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2" t="s">
        <v>378</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8" t="s">
        <v>382</v>
      </c>
      <c r="AG26" s="1008"/>
      <c r="AH26" s="1008"/>
      <c r="AI26" s="1008"/>
      <c r="AJ26" s="1059"/>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0"/>
      <c r="AG27" s="1011"/>
      <c r="AH27" s="1011"/>
      <c r="AI27" s="1011"/>
      <c r="AJ27" s="106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50" t="s">
        <v>387</v>
      </c>
      <c r="C28" s="1051"/>
      <c r="D28" s="1051"/>
      <c r="E28" s="1051"/>
      <c r="F28" s="1051"/>
      <c r="G28" s="1051"/>
      <c r="H28" s="1051"/>
      <c r="I28" s="1051"/>
      <c r="J28" s="1051"/>
      <c r="K28" s="1051"/>
      <c r="L28" s="1051"/>
      <c r="M28" s="1051"/>
      <c r="N28" s="1051"/>
      <c r="O28" s="1051"/>
      <c r="P28" s="1052"/>
      <c r="Q28" s="1053">
        <v>1201</v>
      </c>
      <c r="R28" s="1054"/>
      <c r="S28" s="1054"/>
      <c r="T28" s="1054"/>
      <c r="U28" s="1054"/>
      <c r="V28" s="1054">
        <v>1179</v>
      </c>
      <c r="W28" s="1054"/>
      <c r="X28" s="1054"/>
      <c r="Y28" s="1054"/>
      <c r="Z28" s="1054"/>
      <c r="AA28" s="1054">
        <v>21</v>
      </c>
      <c r="AB28" s="1054"/>
      <c r="AC28" s="1054"/>
      <c r="AD28" s="1054"/>
      <c r="AE28" s="1055"/>
      <c r="AF28" s="1056">
        <v>21</v>
      </c>
      <c r="AG28" s="1054"/>
      <c r="AH28" s="1054"/>
      <c r="AI28" s="1054"/>
      <c r="AJ28" s="1057"/>
      <c r="AK28" s="1045">
        <v>119</v>
      </c>
      <c r="AL28" s="1046"/>
      <c r="AM28" s="1046"/>
      <c r="AN28" s="1046"/>
      <c r="AO28" s="1046"/>
      <c r="AP28" s="1046" t="s">
        <v>549</v>
      </c>
      <c r="AQ28" s="1046"/>
      <c r="AR28" s="1046"/>
      <c r="AS28" s="1046"/>
      <c r="AT28" s="1046"/>
      <c r="AU28" s="1046" t="s">
        <v>549</v>
      </c>
      <c r="AV28" s="1046"/>
      <c r="AW28" s="1046"/>
      <c r="AX28" s="1046"/>
      <c r="AY28" s="1046"/>
      <c r="AZ28" s="1047" t="s">
        <v>549</v>
      </c>
      <c r="BA28" s="1047"/>
      <c r="BB28" s="1047"/>
      <c r="BC28" s="1047"/>
      <c r="BD28" s="1047"/>
      <c r="BE28" s="1048"/>
      <c r="BF28" s="1048"/>
      <c r="BG28" s="1048"/>
      <c r="BH28" s="1048"/>
      <c r="BI28" s="1049"/>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1616</v>
      </c>
      <c r="R29" s="1039"/>
      <c r="S29" s="1039"/>
      <c r="T29" s="1039"/>
      <c r="U29" s="1039"/>
      <c r="V29" s="1039">
        <v>1552</v>
      </c>
      <c r="W29" s="1039"/>
      <c r="X29" s="1039"/>
      <c r="Y29" s="1039"/>
      <c r="Z29" s="1039"/>
      <c r="AA29" s="1039">
        <v>64</v>
      </c>
      <c r="AB29" s="1039"/>
      <c r="AC29" s="1039"/>
      <c r="AD29" s="1039"/>
      <c r="AE29" s="1040"/>
      <c r="AF29" s="1035">
        <v>64</v>
      </c>
      <c r="AG29" s="1036"/>
      <c r="AH29" s="1036"/>
      <c r="AI29" s="1036"/>
      <c r="AJ29" s="1037"/>
      <c r="AK29" s="980">
        <v>252</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142</v>
      </c>
      <c r="R30" s="1039"/>
      <c r="S30" s="1039"/>
      <c r="T30" s="1039"/>
      <c r="U30" s="1039"/>
      <c r="V30" s="1039">
        <v>139</v>
      </c>
      <c r="W30" s="1039"/>
      <c r="X30" s="1039"/>
      <c r="Y30" s="1039"/>
      <c r="Z30" s="1039"/>
      <c r="AA30" s="1039">
        <v>3</v>
      </c>
      <c r="AB30" s="1039"/>
      <c r="AC30" s="1039"/>
      <c r="AD30" s="1039"/>
      <c r="AE30" s="1040"/>
      <c r="AF30" s="1035">
        <v>3</v>
      </c>
      <c r="AG30" s="1036"/>
      <c r="AH30" s="1036"/>
      <c r="AI30" s="1036"/>
      <c r="AJ30" s="1037"/>
      <c r="AK30" s="980">
        <v>51</v>
      </c>
      <c r="AL30" s="971"/>
      <c r="AM30" s="971"/>
      <c r="AN30" s="971"/>
      <c r="AO30" s="971"/>
      <c r="AP30" s="971" t="s">
        <v>549</v>
      </c>
      <c r="AQ30" s="971"/>
      <c r="AR30" s="971"/>
      <c r="AS30" s="971"/>
      <c r="AT30" s="971"/>
      <c r="AU30" s="971" t="s">
        <v>549</v>
      </c>
      <c r="AV30" s="971"/>
      <c r="AW30" s="971"/>
      <c r="AX30" s="971"/>
      <c r="AY30" s="971"/>
      <c r="AZ30" s="1041" t="s">
        <v>549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240</v>
      </c>
      <c r="R31" s="1039"/>
      <c r="S31" s="1039"/>
      <c r="T31" s="1039"/>
      <c r="U31" s="1039"/>
      <c r="V31" s="1039">
        <v>296</v>
      </c>
      <c r="W31" s="1039"/>
      <c r="X31" s="1039"/>
      <c r="Y31" s="1039"/>
      <c r="Z31" s="1039"/>
      <c r="AA31" s="1039">
        <v>-57</v>
      </c>
      <c r="AB31" s="1039"/>
      <c r="AC31" s="1039"/>
      <c r="AD31" s="1039"/>
      <c r="AE31" s="1040"/>
      <c r="AF31" s="1035">
        <v>38</v>
      </c>
      <c r="AG31" s="1036"/>
      <c r="AH31" s="1036"/>
      <c r="AI31" s="1036"/>
      <c r="AJ31" s="1037"/>
      <c r="AK31" s="980">
        <v>131</v>
      </c>
      <c r="AL31" s="971"/>
      <c r="AM31" s="971"/>
      <c r="AN31" s="971"/>
      <c r="AO31" s="971"/>
      <c r="AP31" s="971">
        <v>22</v>
      </c>
      <c r="AQ31" s="971"/>
      <c r="AR31" s="971"/>
      <c r="AS31" s="971"/>
      <c r="AT31" s="971"/>
      <c r="AU31" s="971">
        <v>16</v>
      </c>
      <c r="AV31" s="971"/>
      <c r="AW31" s="971"/>
      <c r="AX31" s="971"/>
      <c r="AY31" s="971"/>
      <c r="AZ31" s="1041" t="s">
        <v>549</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25</v>
      </c>
      <c r="R32" s="1039"/>
      <c r="S32" s="1039"/>
      <c r="T32" s="1039"/>
      <c r="U32" s="1039"/>
      <c r="V32" s="1039">
        <v>22</v>
      </c>
      <c r="W32" s="1039"/>
      <c r="X32" s="1039"/>
      <c r="Y32" s="1039"/>
      <c r="Z32" s="1039"/>
      <c r="AA32" s="1039">
        <v>3</v>
      </c>
      <c r="AB32" s="1039"/>
      <c r="AC32" s="1039"/>
      <c r="AD32" s="1039"/>
      <c r="AE32" s="1040"/>
      <c r="AF32" s="1035">
        <v>3</v>
      </c>
      <c r="AG32" s="1036"/>
      <c r="AH32" s="1036"/>
      <c r="AI32" s="1036"/>
      <c r="AJ32" s="1037"/>
      <c r="AK32" s="980">
        <v>0</v>
      </c>
      <c r="AL32" s="971"/>
      <c r="AM32" s="971"/>
      <c r="AN32" s="971"/>
      <c r="AO32" s="971"/>
      <c r="AP32" s="971">
        <v>2</v>
      </c>
      <c r="AQ32" s="971"/>
      <c r="AR32" s="971"/>
      <c r="AS32" s="971"/>
      <c r="AT32" s="971"/>
      <c r="AU32" s="971">
        <v>0</v>
      </c>
      <c r="AV32" s="971"/>
      <c r="AW32" s="971"/>
      <c r="AX32" s="971"/>
      <c r="AY32" s="971"/>
      <c r="AZ32" s="1041" t="s">
        <v>549</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14</v>
      </c>
      <c r="R33" s="1039"/>
      <c r="S33" s="1039"/>
      <c r="T33" s="1039"/>
      <c r="U33" s="1039"/>
      <c r="V33" s="1039">
        <v>12</v>
      </c>
      <c r="W33" s="1039"/>
      <c r="X33" s="1039"/>
      <c r="Y33" s="1039"/>
      <c r="Z33" s="1039"/>
      <c r="AA33" s="1039">
        <v>2</v>
      </c>
      <c r="AB33" s="1039"/>
      <c r="AC33" s="1039"/>
      <c r="AD33" s="1039"/>
      <c r="AE33" s="1040"/>
      <c r="AF33" s="1035">
        <v>2</v>
      </c>
      <c r="AG33" s="1036"/>
      <c r="AH33" s="1036"/>
      <c r="AI33" s="1036"/>
      <c r="AJ33" s="1037"/>
      <c r="AK33" s="980">
        <v>0</v>
      </c>
      <c r="AL33" s="971"/>
      <c r="AM33" s="971"/>
      <c r="AN33" s="971"/>
      <c r="AO33" s="971"/>
      <c r="AP33" s="971">
        <v>11</v>
      </c>
      <c r="AQ33" s="971"/>
      <c r="AR33" s="971"/>
      <c r="AS33" s="971"/>
      <c r="AT33" s="971"/>
      <c r="AU33" s="971">
        <v>6</v>
      </c>
      <c r="AV33" s="971"/>
      <c r="AW33" s="971"/>
      <c r="AX33" s="971"/>
      <c r="AY33" s="971"/>
      <c r="AZ33" s="1041" t="s">
        <v>549</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419</v>
      </c>
      <c r="R34" s="1039"/>
      <c r="S34" s="1039"/>
      <c r="T34" s="1039"/>
      <c r="U34" s="1039"/>
      <c r="V34" s="1039">
        <v>416</v>
      </c>
      <c r="W34" s="1039"/>
      <c r="X34" s="1039"/>
      <c r="Y34" s="1039"/>
      <c r="Z34" s="1039"/>
      <c r="AA34" s="1039">
        <v>3</v>
      </c>
      <c r="AB34" s="1039"/>
      <c r="AC34" s="1039"/>
      <c r="AD34" s="1039"/>
      <c r="AE34" s="1040"/>
      <c r="AF34" s="1035">
        <v>3</v>
      </c>
      <c r="AG34" s="1036"/>
      <c r="AH34" s="1036"/>
      <c r="AI34" s="1036"/>
      <c r="AJ34" s="1037"/>
      <c r="AK34" s="980">
        <v>230</v>
      </c>
      <c r="AL34" s="971"/>
      <c r="AM34" s="971"/>
      <c r="AN34" s="971"/>
      <c r="AO34" s="971"/>
      <c r="AP34" s="971">
        <v>2517</v>
      </c>
      <c r="AQ34" s="971"/>
      <c r="AR34" s="971"/>
      <c r="AS34" s="971"/>
      <c r="AT34" s="971"/>
      <c r="AU34" s="971">
        <v>2084</v>
      </c>
      <c r="AV34" s="971"/>
      <c r="AW34" s="971"/>
      <c r="AX34" s="971"/>
      <c r="AY34" s="971"/>
      <c r="AZ34" s="1042" t="s">
        <v>550</v>
      </c>
      <c r="BA34" s="1043"/>
      <c r="BB34" s="1043"/>
      <c r="BC34" s="1043"/>
      <c r="BD34" s="1044"/>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400</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553</v>
      </c>
      <c r="C68" s="986"/>
      <c r="D68" s="986"/>
      <c r="E68" s="986"/>
      <c r="F68" s="986"/>
      <c r="G68" s="986"/>
      <c r="H68" s="986"/>
      <c r="I68" s="986"/>
      <c r="J68" s="986"/>
      <c r="K68" s="986"/>
      <c r="L68" s="986"/>
      <c r="M68" s="986"/>
      <c r="N68" s="986"/>
      <c r="O68" s="986"/>
      <c r="P68" s="987"/>
      <c r="Q68" s="988">
        <v>369</v>
      </c>
      <c r="R68" s="982">
        <v>369</v>
      </c>
      <c r="S68" s="982">
        <v>369</v>
      </c>
      <c r="T68" s="982">
        <v>369</v>
      </c>
      <c r="U68" s="982">
        <v>369</v>
      </c>
      <c r="V68" s="982">
        <v>322</v>
      </c>
      <c r="W68" s="982">
        <v>322</v>
      </c>
      <c r="X68" s="982">
        <v>322</v>
      </c>
      <c r="Y68" s="982">
        <v>322</v>
      </c>
      <c r="Z68" s="982">
        <v>322</v>
      </c>
      <c r="AA68" s="982">
        <v>47</v>
      </c>
      <c r="AB68" s="982">
        <v>47</v>
      </c>
      <c r="AC68" s="982">
        <v>47</v>
      </c>
      <c r="AD68" s="982">
        <v>47</v>
      </c>
      <c r="AE68" s="982">
        <v>47</v>
      </c>
      <c r="AF68" s="982">
        <v>74</v>
      </c>
      <c r="AG68" s="982">
        <v>74</v>
      </c>
      <c r="AH68" s="982">
        <v>74</v>
      </c>
      <c r="AI68" s="982">
        <v>74</v>
      </c>
      <c r="AJ68" s="982">
        <v>74</v>
      </c>
      <c r="AK68" s="982" t="s">
        <v>562</v>
      </c>
      <c r="AL68" s="982" t="e">
        <v>#VALUE!</v>
      </c>
      <c r="AM68" s="982" t="e">
        <v>#VALUE!</v>
      </c>
      <c r="AN68" s="982" t="e">
        <v>#VALUE!</v>
      </c>
      <c r="AO68" s="982" t="e">
        <v>#VALUE!</v>
      </c>
      <c r="AP68" s="982">
        <v>2176</v>
      </c>
      <c r="AQ68" s="982"/>
      <c r="AR68" s="982"/>
      <c r="AS68" s="982"/>
      <c r="AT68" s="982"/>
      <c r="AU68" s="982">
        <v>563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554</v>
      </c>
      <c r="C69" s="975"/>
      <c r="D69" s="975"/>
      <c r="E69" s="975"/>
      <c r="F69" s="975"/>
      <c r="G69" s="975"/>
      <c r="H69" s="975"/>
      <c r="I69" s="975"/>
      <c r="J69" s="975"/>
      <c r="K69" s="975"/>
      <c r="L69" s="975"/>
      <c r="M69" s="975"/>
      <c r="N69" s="975"/>
      <c r="O69" s="975"/>
      <c r="P69" s="976"/>
      <c r="Q69" s="977">
        <v>895</v>
      </c>
      <c r="R69" s="971">
        <v>895</v>
      </c>
      <c r="S69" s="971">
        <v>895</v>
      </c>
      <c r="T69" s="971">
        <v>895</v>
      </c>
      <c r="U69" s="971">
        <v>895</v>
      </c>
      <c r="V69" s="971">
        <v>875</v>
      </c>
      <c r="W69" s="971">
        <v>875</v>
      </c>
      <c r="X69" s="971">
        <v>875</v>
      </c>
      <c r="Y69" s="971">
        <v>875</v>
      </c>
      <c r="Z69" s="971">
        <v>875</v>
      </c>
      <c r="AA69" s="971">
        <v>20</v>
      </c>
      <c r="AB69" s="971">
        <v>20</v>
      </c>
      <c r="AC69" s="971">
        <v>20</v>
      </c>
      <c r="AD69" s="971">
        <v>20</v>
      </c>
      <c r="AE69" s="971">
        <v>20</v>
      </c>
      <c r="AF69" s="971">
        <v>20</v>
      </c>
      <c r="AG69" s="971">
        <v>20</v>
      </c>
      <c r="AH69" s="971">
        <v>20</v>
      </c>
      <c r="AI69" s="971">
        <v>20</v>
      </c>
      <c r="AJ69" s="971">
        <v>20</v>
      </c>
      <c r="AK69" s="971">
        <v>60</v>
      </c>
      <c r="AL69" s="971">
        <v>60</v>
      </c>
      <c r="AM69" s="971">
        <v>60</v>
      </c>
      <c r="AN69" s="971">
        <v>60</v>
      </c>
      <c r="AO69" s="971">
        <v>60</v>
      </c>
      <c r="AP69" s="971" t="s">
        <v>562</v>
      </c>
      <c r="AQ69" s="971"/>
      <c r="AR69" s="971"/>
      <c r="AS69" s="971"/>
      <c r="AT69" s="971"/>
      <c r="AU69" s="971" t="s">
        <v>562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555</v>
      </c>
      <c r="C70" s="975"/>
      <c r="D70" s="975"/>
      <c r="E70" s="975"/>
      <c r="F70" s="975"/>
      <c r="G70" s="975"/>
      <c r="H70" s="975"/>
      <c r="I70" s="975"/>
      <c r="J70" s="975"/>
      <c r="K70" s="975"/>
      <c r="L70" s="975"/>
      <c r="M70" s="975"/>
      <c r="N70" s="975"/>
      <c r="O70" s="975"/>
      <c r="P70" s="976"/>
      <c r="Q70" s="977">
        <v>5908</v>
      </c>
      <c r="R70" s="971">
        <v>5908</v>
      </c>
      <c r="S70" s="971">
        <v>5908</v>
      </c>
      <c r="T70" s="971">
        <v>5908</v>
      </c>
      <c r="U70" s="971">
        <v>5908</v>
      </c>
      <c r="V70" s="971">
        <v>3386</v>
      </c>
      <c r="W70" s="971">
        <v>3386</v>
      </c>
      <c r="X70" s="971">
        <v>3386</v>
      </c>
      <c r="Y70" s="971">
        <v>3386</v>
      </c>
      <c r="Z70" s="971">
        <v>3386</v>
      </c>
      <c r="AA70" s="971">
        <v>2522</v>
      </c>
      <c r="AB70" s="971">
        <v>2522</v>
      </c>
      <c r="AC70" s="971">
        <v>2522</v>
      </c>
      <c r="AD70" s="971">
        <v>2522</v>
      </c>
      <c r="AE70" s="971">
        <v>2522</v>
      </c>
      <c r="AF70" s="971">
        <v>2522</v>
      </c>
      <c r="AG70" s="971">
        <v>2522</v>
      </c>
      <c r="AH70" s="971">
        <v>2522</v>
      </c>
      <c r="AI70" s="971">
        <v>2522</v>
      </c>
      <c r="AJ70" s="971">
        <v>2522</v>
      </c>
      <c r="AK70" s="971" t="s">
        <v>562</v>
      </c>
      <c r="AL70" s="971">
        <v>0</v>
      </c>
      <c r="AM70" s="971">
        <v>0</v>
      </c>
      <c r="AN70" s="971">
        <v>0</v>
      </c>
      <c r="AO70" s="971">
        <v>0</v>
      </c>
      <c r="AP70" s="971" t="s">
        <v>562</v>
      </c>
      <c r="AQ70" s="971"/>
      <c r="AR70" s="971"/>
      <c r="AS70" s="971"/>
      <c r="AT70" s="971"/>
      <c r="AU70" s="971" t="s">
        <v>562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556</v>
      </c>
      <c r="C71" s="975"/>
      <c r="D71" s="975"/>
      <c r="E71" s="975"/>
      <c r="F71" s="975"/>
      <c r="G71" s="975"/>
      <c r="H71" s="975"/>
      <c r="I71" s="975"/>
      <c r="J71" s="975"/>
      <c r="K71" s="975"/>
      <c r="L71" s="975"/>
      <c r="M71" s="975"/>
      <c r="N71" s="975"/>
      <c r="O71" s="975"/>
      <c r="P71" s="976"/>
      <c r="Q71" s="977">
        <v>2313</v>
      </c>
      <c r="R71" s="971">
        <v>2313</v>
      </c>
      <c r="S71" s="971">
        <v>2313</v>
      </c>
      <c r="T71" s="971">
        <v>2313</v>
      </c>
      <c r="U71" s="971">
        <v>2313</v>
      </c>
      <c r="V71" s="971">
        <v>2266</v>
      </c>
      <c r="W71" s="971">
        <v>2266</v>
      </c>
      <c r="X71" s="971">
        <v>2266</v>
      </c>
      <c r="Y71" s="971">
        <v>2266</v>
      </c>
      <c r="Z71" s="971">
        <v>2266</v>
      </c>
      <c r="AA71" s="971">
        <v>47</v>
      </c>
      <c r="AB71" s="971">
        <v>47</v>
      </c>
      <c r="AC71" s="971">
        <v>47</v>
      </c>
      <c r="AD71" s="971">
        <v>47</v>
      </c>
      <c r="AE71" s="971">
        <v>47</v>
      </c>
      <c r="AF71" s="971">
        <v>47</v>
      </c>
      <c r="AG71" s="971">
        <v>47</v>
      </c>
      <c r="AH71" s="971">
        <v>47</v>
      </c>
      <c r="AI71" s="971">
        <v>47</v>
      </c>
      <c r="AJ71" s="971">
        <v>47</v>
      </c>
      <c r="AK71" s="971">
        <v>131</v>
      </c>
      <c r="AL71" s="971">
        <v>131</v>
      </c>
      <c r="AM71" s="971">
        <v>131</v>
      </c>
      <c r="AN71" s="971">
        <v>131</v>
      </c>
      <c r="AO71" s="971">
        <v>131</v>
      </c>
      <c r="AP71" s="971">
        <v>1250</v>
      </c>
      <c r="AQ71" s="971"/>
      <c r="AR71" s="971"/>
      <c r="AS71" s="971"/>
      <c r="AT71" s="971"/>
      <c r="AU71" s="971">
        <v>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557</v>
      </c>
      <c r="C72" s="975"/>
      <c r="D72" s="975"/>
      <c r="E72" s="975"/>
      <c r="F72" s="975"/>
      <c r="G72" s="975"/>
      <c r="H72" s="975"/>
      <c r="I72" s="975"/>
      <c r="J72" s="975"/>
      <c r="K72" s="975"/>
      <c r="L72" s="975"/>
      <c r="M72" s="975"/>
      <c r="N72" s="975"/>
      <c r="O72" s="975"/>
      <c r="P72" s="976"/>
      <c r="Q72" s="977">
        <v>4794</v>
      </c>
      <c r="R72" s="971">
        <v>4794</v>
      </c>
      <c r="S72" s="971">
        <v>4794</v>
      </c>
      <c r="T72" s="971">
        <v>4794</v>
      </c>
      <c r="U72" s="971">
        <v>4794</v>
      </c>
      <c r="V72" s="971">
        <v>4626</v>
      </c>
      <c r="W72" s="971">
        <v>4626</v>
      </c>
      <c r="X72" s="971">
        <v>4626</v>
      </c>
      <c r="Y72" s="971">
        <v>4626</v>
      </c>
      <c r="Z72" s="971">
        <v>4626</v>
      </c>
      <c r="AA72" s="971">
        <v>168</v>
      </c>
      <c r="AB72" s="971">
        <v>168</v>
      </c>
      <c r="AC72" s="971">
        <v>168</v>
      </c>
      <c r="AD72" s="971">
        <v>168</v>
      </c>
      <c r="AE72" s="971">
        <v>168</v>
      </c>
      <c r="AF72" s="971">
        <v>168</v>
      </c>
      <c r="AG72" s="971">
        <v>168</v>
      </c>
      <c r="AH72" s="971">
        <v>168</v>
      </c>
      <c r="AI72" s="971">
        <v>168</v>
      </c>
      <c r="AJ72" s="971">
        <v>168</v>
      </c>
      <c r="AK72" s="971">
        <v>183</v>
      </c>
      <c r="AL72" s="971">
        <v>183</v>
      </c>
      <c r="AM72" s="971">
        <v>183</v>
      </c>
      <c r="AN72" s="971">
        <v>183</v>
      </c>
      <c r="AO72" s="971">
        <v>183</v>
      </c>
      <c r="AP72" s="971">
        <v>1891</v>
      </c>
      <c r="AQ72" s="971"/>
      <c r="AR72" s="971"/>
      <c r="AS72" s="971"/>
      <c r="AT72" s="971"/>
      <c r="AU72" s="971">
        <v>18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558</v>
      </c>
      <c r="C73" s="975"/>
      <c r="D73" s="975"/>
      <c r="E73" s="975"/>
      <c r="F73" s="975"/>
      <c r="G73" s="975"/>
      <c r="H73" s="975"/>
      <c r="I73" s="975"/>
      <c r="J73" s="975"/>
      <c r="K73" s="975"/>
      <c r="L73" s="975"/>
      <c r="M73" s="975"/>
      <c r="N73" s="975"/>
      <c r="O73" s="975"/>
      <c r="P73" s="976"/>
      <c r="Q73" s="977">
        <v>127</v>
      </c>
      <c r="R73" s="971">
        <v>127</v>
      </c>
      <c r="S73" s="971">
        <v>127</v>
      </c>
      <c r="T73" s="971">
        <v>127</v>
      </c>
      <c r="U73" s="971">
        <v>127</v>
      </c>
      <c r="V73" s="971">
        <v>122</v>
      </c>
      <c r="W73" s="971">
        <v>122</v>
      </c>
      <c r="X73" s="971">
        <v>122</v>
      </c>
      <c r="Y73" s="971">
        <v>122</v>
      </c>
      <c r="Z73" s="971">
        <v>122</v>
      </c>
      <c r="AA73" s="971">
        <v>5</v>
      </c>
      <c r="AB73" s="971">
        <v>5</v>
      </c>
      <c r="AC73" s="971">
        <v>5</v>
      </c>
      <c r="AD73" s="971">
        <v>5</v>
      </c>
      <c r="AE73" s="971">
        <v>5</v>
      </c>
      <c r="AF73" s="971">
        <v>5</v>
      </c>
      <c r="AG73" s="971">
        <v>5</v>
      </c>
      <c r="AH73" s="971">
        <v>5</v>
      </c>
      <c r="AI73" s="971">
        <v>5</v>
      </c>
      <c r="AJ73" s="971">
        <v>5</v>
      </c>
      <c r="AK73" s="971">
        <v>10</v>
      </c>
      <c r="AL73" s="971">
        <v>10</v>
      </c>
      <c r="AM73" s="971">
        <v>10</v>
      </c>
      <c r="AN73" s="971">
        <v>10</v>
      </c>
      <c r="AO73" s="971">
        <v>10</v>
      </c>
      <c r="AP73" s="971" t="s">
        <v>562</v>
      </c>
      <c r="AQ73" s="971"/>
      <c r="AR73" s="971"/>
      <c r="AS73" s="971"/>
      <c r="AT73" s="971"/>
      <c r="AU73" s="971" t="s">
        <v>562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559</v>
      </c>
      <c r="C74" s="975"/>
      <c r="D74" s="975"/>
      <c r="E74" s="975"/>
      <c r="F74" s="975"/>
      <c r="G74" s="975"/>
      <c r="H74" s="975"/>
      <c r="I74" s="975"/>
      <c r="J74" s="975"/>
      <c r="K74" s="975"/>
      <c r="L74" s="975"/>
      <c r="M74" s="975"/>
      <c r="N74" s="975"/>
      <c r="O74" s="975"/>
      <c r="P74" s="976"/>
      <c r="Q74" s="977">
        <v>404</v>
      </c>
      <c r="R74" s="971">
        <v>404</v>
      </c>
      <c r="S74" s="971">
        <v>404</v>
      </c>
      <c r="T74" s="971">
        <v>404</v>
      </c>
      <c r="U74" s="971">
        <v>404</v>
      </c>
      <c r="V74" s="971">
        <v>341</v>
      </c>
      <c r="W74" s="971">
        <v>341</v>
      </c>
      <c r="X74" s="971">
        <v>341</v>
      </c>
      <c r="Y74" s="971">
        <v>341</v>
      </c>
      <c r="Z74" s="971">
        <v>341</v>
      </c>
      <c r="AA74" s="971">
        <v>63</v>
      </c>
      <c r="AB74" s="971">
        <v>63</v>
      </c>
      <c r="AC74" s="971">
        <v>63</v>
      </c>
      <c r="AD74" s="971">
        <v>63</v>
      </c>
      <c r="AE74" s="971">
        <v>63</v>
      </c>
      <c r="AF74" s="971">
        <v>63</v>
      </c>
      <c r="AG74" s="971">
        <v>63</v>
      </c>
      <c r="AH74" s="971">
        <v>63</v>
      </c>
      <c r="AI74" s="971">
        <v>63</v>
      </c>
      <c r="AJ74" s="971">
        <v>63</v>
      </c>
      <c r="AK74" s="971">
        <v>62</v>
      </c>
      <c r="AL74" s="971">
        <v>62</v>
      </c>
      <c r="AM74" s="971">
        <v>62</v>
      </c>
      <c r="AN74" s="971">
        <v>62</v>
      </c>
      <c r="AO74" s="971">
        <v>62</v>
      </c>
      <c r="AP74" s="971" t="s">
        <v>562</v>
      </c>
      <c r="AQ74" s="971"/>
      <c r="AR74" s="971"/>
      <c r="AS74" s="971"/>
      <c r="AT74" s="971"/>
      <c r="AU74" s="971" t="s">
        <v>562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560</v>
      </c>
      <c r="C75" s="975"/>
      <c r="D75" s="975"/>
      <c r="E75" s="975"/>
      <c r="F75" s="975"/>
      <c r="G75" s="975"/>
      <c r="H75" s="975"/>
      <c r="I75" s="975"/>
      <c r="J75" s="975"/>
      <c r="K75" s="975"/>
      <c r="L75" s="975"/>
      <c r="M75" s="975"/>
      <c r="N75" s="975"/>
      <c r="O75" s="975"/>
      <c r="P75" s="976"/>
      <c r="Q75" s="978">
        <v>618</v>
      </c>
      <c r="R75" s="979">
        <v>618</v>
      </c>
      <c r="S75" s="979">
        <v>618</v>
      </c>
      <c r="T75" s="979">
        <v>618</v>
      </c>
      <c r="U75" s="980">
        <v>618</v>
      </c>
      <c r="V75" s="981">
        <v>567</v>
      </c>
      <c r="W75" s="979">
        <v>567</v>
      </c>
      <c r="X75" s="979">
        <v>567</v>
      </c>
      <c r="Y75" s="979">
        <v>567</v>
      </c>
      <c r="Z75" s="980">
        <v>567</v>
      </c>
      <c r="AA75" s="981">
        <v>51</v>
      </c>
      <c r="AB75" s="979">
        <v>51</v>
      </c>
      <c r="AC75" s="979">
        <v>51</v>
      </c>
      <c r="AD75" s="979">
        <v>51</v>
      </c>
      <c r="AE75" s="980">
        <v>51</v>
      </c>
      <c r="AF75" s="981">
        <v>51</v>
      </c>
      <c r="AG75" s="979">
        <v>51</v>
      </c>
      <c r="AH75" s="979">
        <v>51</v>
      </c>
      <c r="AI75" s="979">
        <v>51</v>
      </c>
      <c r="AJ75" s="980">
        <v>51</v>
      </c>
      <c r="AK75" s="981">
        <v>39</v>
      </c>
      <c r="AL75" s="979">
        <v>39</v>
      </c>
      <c r="AM75" s="979">
        <v>39</v>
      </c>
      <c r="AN75" s="979">
        <v>39</v>
      </c>
      <c r="AO75" s="980">
        <v>39</v>
      </c>
      <c r="AP75" s="981" t="s">
        <v>562</v>
      </c>
      <c r="AQ75" s="979"/>
      <c r="AR75" s="979"/>
      <c r="AS75" s="979"/>
      <c r="AT75" s="980"/>
      <c r="AU75" s="981" t="s">
        <v>562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561</v>
      </c>
      <c r="C76" s="975"/>
      <c r="D76" s="975"/>
      <c r="E76" s="975"/>
      <c r="F76" s="975"/>
      <c r="G76" s="975"/>
      <c r="H76" s="975"/>
      <c r="I76" s="975"/>
      <c r="J76" s="975"/>
      <c r="K76" s="975"/>
      <c r="L76" s="975"/>
      <c r="M76" s="975"/>
      <c r="N76" s="975"/>
      <c r="O76" s="975"/>
      <c r="P76" s="976"/>
      <c r="Q76" s="978">
        <v>177493</v>
      </c>
      <c r="R76" s="979">
        <v>177493</v>
      </c>
      <c r="S76" s="979">
        <v>177493</v>
      </c>
      <c r="T76" s="979">
        <v>177493</v>
      </c>
      <c r="U76" s="980">
        <v>177493</v>
      </c>
      <c r="V76" s="981">
        <v>175048</v>
      </c>
      <c r="W76" s="979">
        <v>175048</v>
      </c>
      <c r="X76" s="979">
        <v>175048</v>
      </c>
      <c r="Y76" s="979">
        <v>175048</v>
      </c>
      <c r="Z76" s="980">
        <v>175048</v>
      </c>
      <c r="AA76" s="981">
        <v>2445</v>
      </c>
      <c r="AB76" s="979">
        <v>2445</v>
      </c>
      <c r="AC76" s="979">
        <v>2445</v>
      </c>
      <c r="AD76" s="979">
        <v>2445</v>
      </c>
      <c r="AE76" s="980">
        <v>2445</v>
      </c>
      <c r="AF76" s="981">
        <v>2442</v>
      </c>
      <c r="AG76" s="979">
        <v>2442</v>
      </c>
      <c r="AH76" s="979">
        <v>2442</v>
      </c>
      <c r="AI76" s="979">
        <v>2442</v>
      </c>
      <c r="AJ76" s="980">
        <v>2442</v>
      </c>
      <c r="AK76" s="981">
        <v>6094</v>
      </c>
      <c r="AL76" s="979">
        <v>6094</v>
      </c>
      <c r="AM76" s="979">
        <v>6094</v>
      </c>
      <c r="AN76" s="979">
        <v>6094</v>
      </c>
      <c r="AO76" s="980">
        <v>6094</v>
      </c>
      <c r="AP76" s="981" t="s">
        <v>562</v>
      </c>
      <c r="AQ76" s="979"/>
      <c r="AR76" s="979"/>
      <c r="AS76" s="979"/>
      <c r="AT76" s="980"/>
      <c r="AU76" s="981" t="s">
        <v>562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5392</v>
      </c>
      <c r="AG88" s="959"/>
      <c r="AH88" s="959"/>
      <c r="AI88" s="959"/>
      <c r="AJ88" s="959"/>
      <c r="AK88" s="963"/>
      <c r="AL88" s="963"/>
      <c r="AM88" s="963"/>
      <c r="AN88" s="963"/>
      <c r="AO88" s="963"/>
      <c r="AP88" s="959">
        <v>5317</v>
      </c>
      <c r="AQ88" s="959"/>
      <c r="AR88" s="959"/>
      <c r="AS88" s="959"/>
      <c r="AT88" s="959"/>
      <c r="AU88" s="959">
        <v>582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v>20</v>
      </c>
      <c r="CX102" s="953"/>
      <c r="CY102" s="953"/>
      <c r="CZ102" s="953"/>
      <c r="DA102" s="954"/>
      <c r="DB102" s="952">
        <v>110</v>
      </c>
      <c r="DC102" s="953"/>
      <c r="DD102" s="953"/>
      <c r="DE102" s="953"/>
      <c r="DF102" s="954"/>
      <c r="DG102" s="952" t="s">
        <v>549</v>
      </c>
      <c r="DH102" s="953"/>
      <c r="DI102" s="953"/>
      <c r="DJ102" s="953"/>
      <c r="DK102" s="954"/>
      <c r="DL102" s="952" t="s">
        <v>549</v>
      </c>
      <c r="DM102" s="953"/>
      <c r="DN102" s="953"/>
      <c r="DO102" s="953"/>
      <c r="DP102" s="954"/>
      <c r="DQ102" s="952" t="s">
        <v>549</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293</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293</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293</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573352</v>
      </c>
      <c r="AB110" s="889"/>
      <c r="AC110" s="889"/>
      <c r="AD110" s="889"/>
      <c r="AE110" s="890"/>
      <c r="AF110" s="891">
        <v>613665</v>
      </c>
      <c r="AG110" s="889"/>
      <c r="AH110" s="889"/>
      <c r="AI110" s="889"/>
      <c r="AJ110" s="890"/>
      <c r="AK110" s="891">
        <v>600073</v>
      </c>
      <c r="AL110" s="889"/>
      <c r="AM110" s="889"/>
      <c r="AN110" s="889"/>
      <c r="AO110" s="890"/>
      <c r="AP110" s="892">
        <v>17.899999999999999</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7850367</v>
      </c>
      <c r="BR110" s="842"/>
      <c r="BS110" s="842"/>
      <c r="BT110" s="842"/>
      <c r="BU110" s="842"/>
      <c r="BV110" s="842">
        <v>7306093</v>
      </c>
      <c r="BW110" s="842"/>
      <c r="BX110" s="842"/>
      <c r="BY110" s="842"/>
      <c r="BZ110" s="842"/>
      <c r="CA110" s="842">
        <v>7392133</v>
      </c>
      <c r="CB110" s="842"/>
      <c r="CC110" s="842"/>
      <c r="CD110" s="842"/>
      <c r="CE110" s="842"/>
      <c r="CF110" s="866">
        <v>221.1</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2332272</v>
      </c>
      <c r="BR112" s="817"/>
      <c r="BS112" s="817"/>
      <c r="BT112" s="817"/>
      <c r="BU112" s="817"/>
      <c r="BV112" s="817">
        <v>2224119</v>
      </c>
      <c r="BW112" s="817"/>
      <c r="BX112" s="817"/>
      <c r="BY112" s="817"/>
      <c r="BZ112" s="817"/>
      <c r="CA112" s="817">
        <v>2106894</v>
      </c>
      <c r="CB112" s="817"/>
      <c r="CC112" s="817"/>
      <c r="CD112" s="817"/>
      <c r="CE112" s="817"/>
      <c r="CF112" s="875">
        <v>63</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179836</v>
      </c>
      <c r="AB113" s="919"/>
      <c r="AC113" s="919"/>
      <c r="AD113" s="919"/>
      <c r="AE113" s="920"/>
      <c r="AF113" s="921">
        <v>187024</v>
      </c>
      <c r="AG113" s="919"/>
      <c r="AH113" s="919"/>
      <c r="AI113" s="919"/>
      <c r="AJ113" s="920"/>
      <c r="AK113" s="921">
        <v>184128</v>
      </c>
      <c r="AL113" s="919"/>
      <c r="AM113" s="919"/>
      <c r="AN113" s="919"/>
      <c r="AO113" s="920"/>
      <c r="AP113" s="922">
        <v>5.5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723372</v>
      </c>
      <c r="BR113" s="817"/>
      <c r="BS113" s="817"/>
      <c r="BT113" s="817"/>
      <c r="BU113" s="817"/>
      <c r="BV113" s="817">
        <v>650079</v>
      </c>
      <c r="BW113" s="817"/>
      <c r="BX113" s="817"/>
      <c r="BY113" s="817"/>
      <c r="BZ113" s="817"/>
      <c r="CA113" s="817">
        <v>582198</v>
      </c>
      <c r="CB113" s="817"/>
      <c r="CC113" s="817"/>
      <c r="CD113" s="817"/>
      <c r="CE113" s="817"/>
      <c r="CF113" s="875">
        <v>17.399999999999999</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91313</v>
      </c>
      <c r="AB114" s="780"/>
      <c r="AC114" s="780"/>
      <c r="AD114" s="780"/>
      <c r="AE114" s="781"/>
      <c r="AF114" s="782">
        <v>75480</v>
      </c>
      <c r="AG114" s="780"/>
      <c r="AH114" s="780"/>
      <c r="AI114" s="780"/>
      <c r="AJ114" s="781"/>
      <c r="AK114" s="782">
        <v>79746</v>
      </c>
      <c r="AL114" s="780"/>
      <c r="AM114" s="780"/>
      <c r="AN114" s="780"/>
      <c r="AO114" s="781"/>
      <c r="AP114" s="824">
        <v>2.4</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378754</v>
      </c>
      <c r="BR114" s="817"/>
      <c r="BS114" s="817"/>
      <c r="BT114" s="817"/>
      <c r="BU114" s="817"/>
      <c r="BV114" s="817">
        <v>362465</v>
      </c>
      <c r="BW114" s="817"/>
      <c r="BX114" s="817"/>
      <c r="BY114" s="817"/>
      <c r="BZ114" s="817"/>
      <c r="CA114" s="817">
        <v>678239</v>
      </c>
      <c r="CB114" s="817"/>
      <c r="CC114" s="817"/>
      <c r="CD114" s="817"/>
      <c r="CE114" s="817"/>
      <c r="CF114" s="875">
        <v>20.3</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28</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844529</v>
      </c>
      <c r="AB117" s="903"/>
      <c r="AC117" s="903"/>
      <c r="AD117" s="903"/>
      <c r="AE117" s="904"/>
      <c r="AF117" s="905">
        <v>876169</v>
      </c>
      <c r="AG117" s="903"/>
      <c r="AH117" s="903"/>
      <c r="AI117" s="903"/>
      <c r="AJ117" s="904"/>
      <c r="AK117" s="905">
        <v>863947</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293</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442</v>
      </c>
      <c r="BP119" s="878"/>
      <c r="BQ119" s="879">
        <v>11284765</v>
      </c>
      <c r="BR119" s="845"/>
      <c r="BS119" s="845"/>
      <c r="BT119" s="845"/>
      <c r="BU119" s="845"/>
      <c r="BV119" s="845">
        <v>10542756</v>
      </c>
      <c r="BW119" s="845"/>
      <c r="BX119" s="845"/>
      <c r="BY119" s="845"/>
      <c r="BZ119" s="845"/>
      <c r="CA119" s="845">
        <v>10759464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2685098</v>
      </c>
      <c r="BR120" s="842"/>
      <c r="BS120" s="842"/>
      <c r="BT120" s="842"/>
      <c r="BU120" s="842"/>
      <c r="BV120" s="842">
        <v>2333435</v>
      </c>
      <c r="BW120" s="842"/>
      <c r="BX120" s="842"/>
      <c r="BY120" s="842"/>
      <c r="BZ120" s="842"/>
      <c r="CA120" s="842">
        <v>2557807</v>
      </c>
      <c r="CB120" s="842"/>
      <c r="CC120" s="842"/>
      <c r="CD120" s="842"/>
      <c r="CE120" s="842"/>
      <c r="CF120" s="866">
        <v>76.5</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2308091</v>
      </c>
      <c r="DH120" s="842"/>
      <c r="DI120" s="842"/>
      <c r="DJ120" s="842"/>
      <c r="DK120" s="842"/>
      <c r="DL120" s="842">
        <v>2201201</v>
      </c>
      <c r="DM120" s="842"/>
      <c r="DN120" s="842"/>
      <c r="DO120" s="842"/>
      <c r="DP120" s="842"/>
      <c r="DQ120" s="842">
        <v>2084310</v>
      </c>
      <c r="DR120" s="842"/>
      <c r="DS120" s="842"/>
      <c r="DT120" s="842"/>
      <c r="DU120" s="842"/>
      <c r="DV120" s="843">
        <v>62.3</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65559</v>
      </c>
      <c r="BR121" s="817"/>
      <c r="BS121" s="817"/>
      <c r="BT121" s="817"/>
      <c r="BU121" s="817"/>
      <c r="BV121" s="817">
        <v>54575</v>
      </c>
      <c r="BW121" s="817"/>
      <c r="BX121" s="817"/>
      <c r="BY121" s="817"/>
      <c r="BZ121" s="817"/>
      <c r="CA121" s="817">
        <v>1892</v>
      </c>
      <c r="CB121" s="817"/>
      <c r="CC121" s="817"/>
      <c r="CD121" s="817"/>
      <c r="CE121" s="817"/>
      <c r="CF121" s="875">
        <v>0.1</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v>24041</v>
      </c>
      <c r="DH121" s="817"/>
      <c r="DI121" s="817"/>
      <c r="DJ121" s="817"/>
      <c r="DK121" s="817"/>
      <c r="DL121" s="817">
        <v>20563</v>
      </c>
      <c r="DM121" s="817"/>
      <c r="DN121" s="817"/>
      <c r="DO121" s="817"/>
      <c r="DP121" s="817"/>
      <c r="DQ121" s="817">
        <v>16480</v>
      </c>
      <c r="DR121" s="817"/>
      <c r="DS121" s="817"/>
      <c r="DT121" s="817"/>
      <c r="DU121" s="817"/>
      <c r="DV121" s="794">
        <v>0.5</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4894904</v>
      </c>
      <c r="BR122" s="845"/>
      <c r="BS122" s="845"/>
      <c r="BT122" s="845"/>
      <c r="BU122" s="845"/>
      <c r="BV122" s="845">
        <v>5603104</v>
      </c>
      <c r="BW122" s="845"/>
      <c r="BX122" s="845"/>
      <c r="BY122" s="845"/>
      <c r="BZ122" s="845"/>
      <c r="CA122" s="845">
        <v>5389312</v>
      </c>
      <c r="CB122" s="845"/>
      <c r="CC122" s="845"/>
      <c r="CD122" s="845"/>
      <c r="CE122" s="845"/>
      <c r="CF122" s="846">
        <v>161.19999999999999</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v>2255</v>
      </c>
      <c r="DM122" s="817"/>
      <c r="DN122" s="817"/>
      <c r="DO122" s="817"/>
      <c r="DP122" s="817"/>
      <c r="DQ122" s="817">
        <v>6050</v>
      </c>
      <c r="DR122" s="817"/>
      <c r="DS122" s="817"/>
      <c r="DT122" s="817"/>
      <c r="DU122" s="817"/>
      <c r="DV122" s="794">
        <v>0.2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450</v>
      </c>
      <c r="BP123" s="878"/>
      <c r="BQ123" s="832">
        <v>7645561</v>
      </c>
      <c r="BR123" s="833"/>
      <c r="BS123" s="833"/>
      <c r="BT123" s="833"/>
      <c r="BU123" s="833"/>
      <c r="BV123" s="833">
        <v>7991114</v>
      </c>
      <c r="BW123" s="833"/>
      <c r="BX123" s="833"/>
      <c r="BY123" s="833"/>
      <c r="BZ123" s="833"/>
      <c r="CA123" s="833">
        <v>7949011</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v>140</v>
      </c>
      <c r="DH123" s="780"/>
      <c r="DI123" s="780"/>
      <c r="DJ123" s="780"/>
      <c r="DK123" s="781"/>
      <c r="DL123" s="782">
        <v>100</v>
      </c>
      <c r="DM123" s="780"/>
      <c r="DN123" s="780"/>
      <c r="DO123" s="780"/>
      <c r="DP123" s="781"/>
      <c r="DQ123" s="782">
        <v>54</v>
      </c>
      <c r="DR123" s="780"/>
      <c r="DS123" s="780"/>
      <c r="DT123" s="780"/>
      <c r="DU123" s="781"/>
      <c r="DV123" s="824">
        <v>0</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104.8</v>
      </c>
      <c r="BR124" s="831"/>
      <c r="BS124" s="831"/>
      <c r="BT124" s="831"/>
      <c r="BU124" s="831"/>
      <c r="BV124" s="831">
        <v>76.2</v>
      </c>
      <c r="BW124" s="831"/>
      <c r="BX124" s="831"/>
      <c r="BY124" s="831"/>
      <c r="BZ124" s="831"/>
      <c r="CA124" s="831">
        <v>84</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28</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267</v>
      </c>
      <c r="AB128" s="801"/>
      <c r="AC128" s="801"/>
      <c r="AD128" s="801"/>
      <c r="AE128" s="802"/>
      <c r="AF128" s="803">
        <v>246</v>
      </c>
      <c r="AG128" s="801"/>
      <c r="AH128" s="801"/>
      <c r="AI128" s="801"/>
      <c r="AJ128" s="802"/>
      <c r="AK128" s="803">
        <v>252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3887949</v>
      </c>
      <c r="AB129" s="780"/>
      <c r="AC129" s="780"/>
      <c r="AD129" s="780"/>
      <c r="AE129" s="781"/>
      <c r="AF129" s="782">
        <v>3771661</v>
      </c>
      <c r="AG129" s="780"/>
      <c r="AH129" s="780"/>
      <c r="AI129" s="780"/>
      <c r="AJ129" s="781"/>
      <c r="AK129" s="782">
        <v>3797171</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416252</v>
      </c>
      <c r="AB130" s="780"/>
      <c r="AC130" s="780"/>
      <c r="AD130" s="780"/>
      <c r="AE130" s="781"/>
      <c r="AF130" s="782">
        <v>425709</v>
      </c>
      <c r="AG130" s="780"/>
      <c r="AH130" s="780"/>
      <c r="AI130" s="780"/>
      <c r="AJ130" s="781"/>
      <c r="AK130" s="782">
        <v>453074</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12.6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3471697</v>
      </c>
      <c r="AB131" s="764"/>
      <c r="AC131" s="764"/>
      <c r="AD131" s="764"/>
      <c r="AE131" s="765"/>
      <c r="AF131" s="766">
        <v>3345952</v>
      </c>
      <c r="AG131" s="764"/>
      <c r="AH131" s="764"/>
      <c r="AI131" s="764"/>
      <c r="AJ131" s="765"/>
      <c r="AK131" s="766">
        <v>3344097</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84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12.328552869999999</v>
      </c>
      <c r="AB132" s="745"/>
      <c r="AC132" s="745"/>
      <c r="AD132" s="745"/>
      <c r="AE132" s="746"/>
      <c r="AF132" s="747">
        <v>13.45548292</v>
      </c>
      <c r="AG132" s="745"/>
      <c r="AH132" s="745"/>
      <c r="AI132" s="745"/>
      <c r="AJ132" s="746"/>
      <c r="AK132" s="747">
        <v>12.27897995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13.7</v>
      </c>
      <c r="AB133" s="724"/>
      <c r="AC133" s="724"/>
      <c r="AD133" s="724"/>
      <c r="AE133" s="725"/>
      <c r="AF133" s="723">
        <v>13.1</v>
      </c>
      <c r="AG133" s="724"/>
      <c r="AH133" s="724"/>
      <c r="AI133" s="724"/>
      <c r="AJ133" s="725"/>
      <c r="AK133" s="723">
        <v>12.6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1DcPIMd8hIcbKnm/Fs4WbeeM0OZIWqZVkjoRfAjsBR8IlJTaFztGtUKK35NAnalaYsWvthiWS0VZ2SnMst5XQ==" saltValue="pn6wERarN2ZltqYjmUoO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f6zxyGAYa5quwPKWBzbgqB2LAF8ah31URefhpVYUm9OcPvyiVzzu8ECOGJDjvdNJgfIs4ng81ioaBmyYLhD0A==" saltValue="JGN1RyIZD3JVfyyf1FKQ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UppVLQ0RGfxeb1q0VTRvCq82hc2SjhlNR5Aek6ZcJVb4he2pZG+4bte1ZiZA1ONwI9mabv4Do4NiVCWv5Rz7w==" saltValue="n498ba1zOZPHoHioE49aS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484</v>
      </c>
      <c r="AL9" s="1134"/>
      <c r="AM9" s="1134"/>
      <c r="AN9" s="1135"/>
      <c r="AO9" s="281">
        <v>949981</v>
      </c>
      <c r="AP9" s="281">
        <v>112158</v>
      </c>
      <c r="AQ9" s="282">
        <v>171003</v>
      </c>
      <c r="AR9" s="283">
        <v>-34.4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485</v>
      </c>
      <c r="AL10" s="1134"/>
      <c r="AM10" s="1134"/>
      <c r="AN10" s="1135"/>
      <c r="AO10" s="284">
        <v>168464</v>
      </c>
      <c r="AP10" s="284">
        <v>19889</v>
      </c>
      <c r="AQ10" s="285">
        <v>27322</v>
      </c>
      <c r="AR10" s="286">
        <v>-27.2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486</v>
      </c>
      <c r="AL11" s="1134"/>
      <c r="AM11" s="1134"/>
      <c r="AN11" s="1135"/>
      <c r="AO11" s="284">
        <v>8151</v>
      </c>
      <c r="AP11" s="284">
        <v>962</v>
      </c>
      <c r="AQ11" s="285">
        <v>5560</v>
      </c>
      <c r="AR11" s="286">
        <v>-82.7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487</v>
      </c>
      <c r="AL12" s="1134"/>
      <c r="AM12" s="1134"/>
      <c r="AN12" s="1135"/>
      <c r="AO12" s="284" t="s">
        <v>488</v>
      </c>
      <c r="AP12" s="284" t="s">
        <v>488</v>
      </c>
      <c r="AQ12" s="285">
        <v>49</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489</v>
      </c>
      <c r="AL13" s="1134"/>
      <c r="AM13" s="1134"/>
      <c r="AN13" s="1135"/>
      <c r="AO13" s="284">
        <v>52175</v>
      </c>
      <c r="AP13" s="284">
        <v>6160</v>
      </c>
      <c r="AQ13" s="285">
        <v>6397</v>
      </c>
      <c r="AR13" s="286">
        <v>-3.7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490</v>
      </c>
      <c r="AL14" s="1134"/>
      <c r="AM14" s="1134"/>
      <c r="AN14" s="1135"/>
      <c r="AO14" s="284">
        <v>418</v>
      </c>
      <c r="AP14" s="284">
        <v>49</v>
      </c>
      <c r="AQ14" s="285">
        <v>3603</v>
      </c>
      <c r="AR14" s="286">
        <v>-98.6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491</v>
      </c>
      <c r="AL15" s="1137"/>
      <c r="AM15" s="1137"/>
      <c r="AN15" s="1138"/>
      <c r="AO15" s="284">
        <v>-55177</v>
      </c>
      <c r="AP15" s="284">
        <v>-6514</v>
      </c>
      <c r="AQ15" s="285">
        <v>-9266</v>
      </c>
      <c r="AR15" s="286">
        <v>-29.7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176</v>
      </c>
      <c r="AL16" s="1137"/>
      <c r="AM16" s="1137"/>
      <c r="AN16" s="1138"/>
      <c r="AO16" s="284">
        <v>1124012</v>
      </c>
      <c r="AP16" s="284">
        <v>132705</v>
      </c>
      <c r="AQ16" s="285">
        <v>204668</v>
      </c>
      <c r="AR16" s="286">
        <v>-35.200000000000003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496</v>
      </c>
      <c r="AL21" s="1140"/>
      <c r="AM21" s="1140"/>
      <c r="AN21" s="1141"/>
      <c r="AO21" s="297">
        <v>9.92</v>
      </c>
      <c r="AP21" s="298">
        <v>17.07</v>
      </c>
      <c r="AQ21" s="299">
        <v>-7.15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497</v>
      </c>
      <c r="AL22" s="1140"/>
      <c r="AM22" s="1140"/>
      <c r="AN22" s="1141"/>
      <c r="AO22" s="302">
        <v>90.3</v>
      </c>
      <c r="AP22" s="303">
        <v>95.6</v>
      </c>
      <c r="AQ22" s="304">
        <v>-5.3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498</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501</v>
      </c>
      <c r="AL32" s="1124"/>
      <c r="AM32" s="1124"/>
      <c r="AN32" s="1125"/>
      <c r="AO32" s="312">
        <v>600073</v>
      </c>
      <c r="AP32" s="312">
        <v>70847</v>
      </c>
      <c r="AQ32" s="313">
        <v>121688</v>
      </c>
      <c r="AR32" s="314">
        <v>-41.8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502</v>
      </c>
      <c r="AL33" s="1124"/>
      <c r="AM33" s="1124"/>
      <c r="AN33" s="1125"/>
      <c r="AO33" s="312" t="s">
        <v>488</v>
      </c>
      <c r="AP33" s="312" t="s">
        <v>488</v>
      </c>
      <c r="AQ33" s="313">
        <v>42</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503</v>
      </c>
      <c r="AL34" s="1124"/>
      <c r="AM34" s="1124"/>
      <c r="AN34" s="1125"/>
      <c r="AO34" s="312" t="s">
        <v>488</v>
      </c>
      <c r="AP34" s="312" t="s">
        <v>488</v>
      </c>
      <c r="AQ34" s="313">
        <v>167</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504</v>
      </c>
      <c r="AL35" s="1124"/>
      <c r="AM35" s="1124"/>
      <c r="AN35" s="1125"/>
      <c r="AO35" s="312">
        <v>184128</v>
      </c>
      <c r="AP35" s="312">
        <v>21739</v>
      </c>
      <c r="AQ35" s="313">
        <v>24481</v>
      </c>
      <c r="AR35" s="314">
        <v>-11.2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505</v>
      </c>
      <c r="AL36" s="1124"/>
      <c r="AM36" s="1124"/>
      <c r="AN36" s="1125"/>
      <c r="AO36" s="312">
        <v>79746</v>
      </c>
      <c r="AP36" s="312">
        <v>9415</v>
      </c>
      <c r="AQ36" s="313">
        <v>4187</v>
      </c>
      <c r="AR36" s="314">
        <v>124.9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506</v>
      </c>
      <c r="AL37" s="1124"/>
      <c r="AM37" s="1124"/>
      <c r="AN37" s="1125"/>
      <c r="AO37" s="312" t="s">
        <v>488</v>
      </c>
      <c r="AP37" s="312" t="s">
        <v>488</v>
      </c>
      <c r="AQ37" s="313">
        <v>813</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507</v>
      </c>
      <c r="AL38" s="1127"/>
      <c r="AM38" s="1127"/>
      <c r="AN38" s="1128"/>
      <c r="AO38" s="315" t="s">
        <v>488</v>
      </c>
      <c r="AP38" s="315" t="s">
        <v>488</v>
      </c>
      <c r="AQ38" s="316">
        <v>19</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508</v>
      </c>
      <c r="AL39" s="1127"/>
      <c r="AM39" s="1127"/>
      <c r="AN39" s="1128"/>
      <c r="AO39" s="312">
        <v>-252</v>
      </c>
      <c r="AP39" s="312">
        <v>-30</v>
      </c>
      <c r="AQ39" s="313">
        <v>-4925</v>
      </c>
      <c r="AR39" s="314">
        <v>-99.4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509</v>
      </c>
      <c r="AL40" s="1124"/>
      <c r="AM40" s="1124"/>
      <c r="AN40" s="1125"/>
      <c r="AO40" s="312">
        <v>-453074</v>
      </c>
      <c r="AP40" s="312">
        <v>-53492</v>
      </c>
      <c r="AQ40" s="313">
        <v>-96916</v>
      </c>
      <c r="AR40" s="314">
        <v>-44.8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286</v>
      </c>
      <c r="AL41" s="1130"/>
      <c r="AM41" s="1130"/>
      <c r="AN41" s="1131"/>
      <c r="AO41" s="312">
        <v>410621</v>
      </c>
      <c r="AP41" s="312">
        <v>48479</v>
      </c>
      <c r="AQ41" s="313">
        <v>49555</v>
      </c>
      <c r="AR41" s="314">
        <v>-2.2000000000000002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479</v>
      </c>
      <c r="AN49" s="1118" t="s">
        <v>512</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763733</v>
      </c>
      <c r="AN51" s="334">
        <v>81291</v>
      </c>
      <c r="AO51" s="335">
        <v>80.400000000000006</v>
      </c>
      <c r="AP51" s="336">
        <v>190274</v>
      </c>
      <c r="AQ51" s="337">
        <v>13.6</v>
      </c>
      <c r="AR51" s="338">
        <v>66.8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594346</v>
      </c>
      <c r="AN52" s="342">
        <v>63262</v>
      </c>
      <c r="AO52" s="343">
        <v>101.6</v>
      </c>
      <c r="AP52" s="344">
        <v>88584</v>
      </c>
      <c r="AQ52" s="345">
        <v>7.3</v>
      </c>
      <c r="AR52" s="346">
        <v>94.3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514302</v>
      </c>
      <c r="AN53" s="334">
        <v>56012</v>
      </c>
      <c r="AO53" s="335">
        <v>-31.1</v>
      </c>
      <c r="AP53" s="336">
        <v>200194</v>
      </c>
      <c r="AQ53" s="337">
        <v>5.2</v>
      </c>
      <c r="AR53" s="338">
        <v>-36.299999999999997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257349</v>
      </c>
      <c r="AN54" s="342">
        <v>28028</v>
      </c>
      <c r="AO54" s="343">
        <v>-55.7</v>
      </c>
      <c r="AP54" s="344">
        <v>106422</v>
      </c>
      <c r="AQ54" s="345">
        <v>20.100000000000001</v>
      </c>
      <c r="AR54" s="346">
        <v>-75.8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918993</v>
      </c>
      <c r="AN55" s="334">
        <v>102715</v>
      </c>
      <c r="AO55" s="335">
        <v>83.4</v>
      </c>
      <c r="AP55" s="336">
        <v>196914</v>
      </c>
      <c r="AQ55" s="337">
        <v>-1.6</v>
      </c>
      <c r="AR55" s="338">
        <v>85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757003</v>
      </c>
      <c r="AN56" s="342">
        <v>84610</v>
      </c>
      <c r="AO56" s="343">
        <v>201.9</v>
      </c>
      <c r="AP56" s="344">
        <v>98966</v>
      </c>
      <c r="AQ56" s="345">
        <v>-7</v>
      </c>
      <c r="AR56" s="346">
        <v>208.9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1047423</v>
      </c>
      <c r="AN57" s="334">
        <v>120560</v>
      </c>
      <c r="AO57" s="335">
        <v>17.399999999999999</v>
      </c>
      <c r="AP57" s="336">
        <v>204757</v>
      </c>
      <c r="AQ57" s="337">
        <v>4</v>
      </c>
      <c r="AR57" s="338">
        <v>13.4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861610</v>
      </c>
      <c r="AN58" s="342">
        <v>99172</v>
      </c>
      <c r="AO58" s="343">
        <v>17.2</v>
      </c>
      <c r="AP58" s="344">
        <v>106071</v>
      </c>
      <c r="AQ58" s="345">
        <v>7.2</v>
      </c>
      <c r="AR58" s="346">
        <v>10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1067810</v>
      </c>
      <c r="AN59" s="334">
        <v>126070</v>
      </c>
      <c r="AO59" s="335">
        <v>4.5999999999999996</v>
      </c>
      <c r="AP59" s="336">
        <v>194971</v>
      </c>
      <c r="AQ59" s="337">
        <v>-4.8</v>
      </c>
      <c r="AR59" s="338">
        <v>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554478</v>
      </c>
      <c r="AN60" s="342">
        <v>65464</v>
      </c>
      <c r="AO60" s="343">
        <v>-34</v>
      </c>
      <c r="AP60" s="344">
        <v>105966</v>
      </c>
      <c r="AQ60" s="345">
        <v>-0.1</v>
      </c>
      <c r="AR60" s="346">
        <v>-33.9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862452</v>
      </c>
      <c r="AN61" s="349">
        <v>97330</v>
      </c>
      <c r="AO61" s="350">
        <v>30.9</v>
      </c>
      <c r="AP61" s="351">
        <v>197422</v>
      </c>
      <c r="AQ61" s="352">
        <v>3.3</v>
      </c>
      <c r="AR61" s="338">
        <v>27.6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604957</v>
      </c>
      <c r="AN62" s="342">
        <v>68107</v>
      </c>
      <c r="AO62" s="343">
        <v>46.2</v>
      </c>
      <c r="AP62" s="344">
        <v>101202</v>
      </c>
      <c r="AQ62" s="345">
        <v>5.5</v>
      </c>
      <c r="AR62" s="346">
        <v>40.700000000000003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v7q6VgWWuIraWi+BTlrYRfy1dYI8jsX95l/YGhPpxK5nAAdny5O02p6AaK5P9Zc+wVdScGeWC4opINSiQ4tMg==" saltValue="+K+LOqlScDEBpjcNufiV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mzyD2wMalkh+WhWvr/3KlB6yNsuOnvdabVtfN8oxZ36ifRqzeOpxUnouAgWnL7OuopmZLcxcObUWe3q62b+1bw==" saltValue="zvbHFu9YvWRNEKOWjNs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x7tbYD4dpYf4LPQQ/mNqC5cqI+sclv6BwpSVRlju1bGlX6gZGH/M/QJKuwIE5bXgY4uzDNtjjR2RNUkZI08TYQ==" saltValue="u1zIl02SZYlG1U4OAcfU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7" zoomScaleNormal="5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2" t="s">
        <v>3</v>
      </c>
      <c r="D47" s="1142"/>
      <c r="E47" s="1143"/>
      <c r="F47" s="11">
        <v>28.71</v>
      </c>
      <c r="G47" s="12">
        <v>27.73</v>
      </c>
      <c r="H47" s="12">
        <v>26.06</v>
      </c>
      <c r="I47" s="12">
        <v>26.87</v>
      </c>
      <c r="J47" s="13">
        <v>26.69</v>
      </c>
    </row>
    <row r="48" spans="2:10" ht="57.75" customHeight="1" x14ac:dyDescent="0.15">
      <c r="B48" s="14"/>
      <c r="C48" s="1144" t="s">
        <v>4</v>
      </c>
      <c r="D48" s="1144"/>
      <c r="E48" s="1145"/>
      <c r="F48" s="15">
        <v>8.0399999999999991</v>
      </c>
      <c r="G48" s="16">
        <v>6.94</v>
      </c>
      <c r="H48" s="16">
        <v>8.7100000000000009</v>
      </c>
      <c r="I48" s="16">
        <v>5.72</v>
      </c>
      <c r="J48" s="17">
        <v>8.91</v>
      </c>
    </row>
    <row r="49" spans="2:10" ht="57.75" customHeight="1" thickBot="1" x14ac:dyDescent="0.2">
      <c r="B49" s="18"/>
      <c r="C49" s="1146" t="s">
        <v>5</v>
      </c>
      <c r="D49" s="1146"/>
      <c r="E49" s="1147"/>
      <c r="F49" s="19">
        <v>14.95</v>
      </c>
      <c r="G49" s="20" t="s">
        <v>531</v>
      </c>
      <c r="H49" s="20">
        <v>2.19</v>
      </c>
      <c r="I49" s="20">
        <v>18.75</v>
      </c>
      <c r="J49" s="21">
        <v>3.23</v>
      </c>
    </row>
    <row r="50" spans="2:10" x14ac:dyDescent="0.15"/>
  </sheetData>
  <sheetProtection algorithmName="SHA-512" hashValue="RRFI1gKsrHqXb8U005gjheyPNxEUshrtinuLFY7C9kLiq6QhLlFKcbYeTjjHPaWtA0gJHDNBy7uU6Galn1M+Gg==" saltValue="9fQECfg3ufxIoIr7Dka+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4" t="s">
        <v>532</v>
      </c>
      <c r="D34" s="1154"/>
      <c r="E34" s="1155"/>
      <c r="F34" s="32">
        <v>8.0299999999999994</v>
      </c>
      <c r="G34" s="33">
        <v>6.93</v>
      </c>
      <c r="H34" s="33">
        <v>8.6999999999999993</v>
      </c>
      <c r="I34" s="33">
        <v>5.71</v>
      </c>
      <c r="J34" s="34">
        <v>8.9</v>
      </c>
      <c r="K34" s="22"/>
      <c r="L34" s="22"/>
      <c r="M34" s="22"/>
      <c r="N34" s="22"/>
      <c r="O34" s="22"/>
      <c r="P34" s="22"/>
    </row>
    <row r="35" spans="1:16" ht="39" customHeight="1" x14ac:dyDescent="0.15">
      <c r="A35" s="22"/>
      <c r="B35" s="35"/>
      <c r="C35" s="1148" t="s">
        <v>533</v>
      </c>
      <c r="D35" s="1149"/>
      <c r="E35" s="1150"/>
      <c r="F35" s="36">
        <v>0.98</v>
      </c>
      <c r="G35" s="37">
        <v>0.18</v>
      </c>
      <c r="H35" s="37">
        <v>0.71</v>
      </c>
      <c r="I35" s="37">
        <v>1.43</v>
      </c>
      <c r="J35" s="38">
        <v>1.68</v>
      </c>
      <c r="K35" s="22"/>
      <c r="L35" s="22"/>
      <c r="M35" s="22"/>
      <c r="N35" s="22"/>
      <c r="O35" s="22"/>
      <c r="P35" s="22"/>
    </row>
    <row r="36" spans="1:16" ht="39" customHeight="1" x14ac:dyDescent="0.15">
      <c r="A36" s="22"/>
      <c r="B36" s="35"/>
      <c r="C36" s="1148" t="s">
        <v>534</v>
      </c>
      <c r="D36" s="1149"/>
      <c r="E36" s="1150"/>
      <c r="F36" s="36" t="s">
        <v>535</v>
      </c>
      <c r="G36" s="37">
        <v>0.1</v>
      </c>
      <c r="H36" s="37">
        <v>1.28</v>
      </c>
      <c r="I36" s="37">
        <v>1.67</v>
      </c>
      <c r="J36" s="38">
        <v>1.01</v>
      </c>
      <c r="K36" s="22"/>
      <c r="L36" s="22"/>
      <c r="M36" s="22"/>
      <c r="N36" s="22"/>
      <c r="O36" s="22"/>
      <c r="P36" s="22"/>
    </row>
    <row r="37" spans="1:16" ht="39" customHeight="1" x14ac:dyDescent="0.15">
      <c r="A37" s="22"/>
      <c r="B37" s="35"/>
      <c r="C37" s="1148" t="s">
        <v>536</v>
      </c>
      <c r="D37" s="1149"/>
      <c r="E37" s="1150"/>
      <c r="F37" s="36">
        <v>0.69</v>
      </c>
      <c r="G37" s="37">
        <v>0.12</v>
      </c>
      <c r="H37" s="37">
        <v>1.28</v>
      </c>
      <c r="I37" s="37">
        <v>1.04</v>
      </c>
      <c r="J37" s="38">
        <v>0.56000000000000005</v>
      </c>
      <c r="K37" s="22"/>
      <c r="L37" s="22"/>
      <c r="M37" s="22"/>
      <c r="N37" s="22"/>
      <c r="O37" s="22"/>
      <c r="P37" s="22"/>
    </row>
    <row r="38" spans="1:16" ht="39" customHeight="1" x14ac:dyDescent="0.15">
      <c r="A38" s="22"/>
      <c r="B38" s="35"/>
      <c r="C38" s="1148" t="s">
        <v>537</v>
      </c>
      <c r="D38" s="1149"/>
      <c r="E38" s="1150"/>
      <c r="F38" s="36">
        <v>0.02</v>
      </c>
      <c r="G38" s="37">
        <v>0</v>
      </c>
      <c r="H38" s="37">
        <v>0.02</v>
      </c>
      <c r="I38" s="37">
        <v>0.02</v>
      </c>
      <c r="J38" s="38">
        <v>0.08</v>
      </c>
      <c r="K38" s="22"/>
      <c r="L38" s="22"/>
      <c r="M38" s="22"/>
      <c r="N38" s="22"/>
      <c r="O38" s="22"/>
      <c r="P38" s="22"/>
    </row>
    <row r="39" spans="1:16" ht="39" customHeight="1" x14ac:dyDescent="0.15">
      <c r="A39" s="22"/>
      <c r="B39" s="35"/>
      <c r="C39" s="1148" t="s">
        <v>538</v>
      </c>
      <c r="D39" s="1149"/>
      <c r="E39" s="1150"/>
      <c r="F39" s="36">
        <v>0.02</v>
      </c>
      <c r="G39" s="37">
        <v>0.05</v>
      </c>
      <c r="H39" s="37">
        <v>0.08</v>
      </c>
      <c r="I39" s="37">
        <v>0.09</v>
      </c>
      <c r="J39" s="38">
        <v>0.08</v>
      </c>
      <c r="K39" s="22"/>
      <c r="L39" s="22"/>
      <c r="M39" s="22"/>
      <c r="N39" s="22"/>
      <c r="O39" s="22"/>
      <c r="P39" s="22"/>
    </row>
    <row r="40" spans="1:16" ht="39" customHeight="1" x14ac:dyDescent="0.15">
      <c r="A40" s="22"/>
      <c r="B40" s="35"/>
      <c r="C40" s="1148" t="s">
        <v>539</v>
      </c>
      <c r="D40" s="1149"/>
      <c r="E40" s="1150"/>
      <c r="F40" s="36">
        <v>0.03</v>
      </c>
      <c r="G40" s="37">
        <v>0.02</v>
      </c>
      <c r="H40" s="37">
        <v>0.02</v>
      </c>
      <c r="I40" s="37">
        <v>0.04</v>
      </c>
      <c r="J40" s="38">
        <v>7.0000000000000007E-2</v>
      </c>
      <c r="K40" s="22"/>
      <c r="L40" s="22"/>
      <c r="M40" s="22"/>
      <c r="N40" s="22"/>
      <c r="O40" s="22"/>
      <c r="P40" s="22"/>
    </row>
    <row r="41" spans="1:16" ht="39" customHeight="1" x14ac:dyDescent="0.15">
      <c r="A41" s="22"/>
      <c r="B41" s="35"/>
      <c r="C41" s="1148" t="s">
        <v>540</v>
      </c>
      <c r="D41" s="1149"/>
      <c r="E41" s="1150"/>
      <c r="F41" s="36">
        <v>0.01</v>
      </c>
      <c r="G41" s="37">
        <v>0.01</v>
      </c>
      <c r="H41" s="37">
        <v>0.02</v>
      </c>
      <c r="I41" s="37">
        <v>0.02</v>
      </c>
      <c r="J41" s="38">
        <v>0.04</v>
      </c>
      <c r="K41" s="22"/>
      <c r="L41" s="22"/>
      <c r="M41" s="22"/>
      <c r="N41" s="22"/>
      <c r="O41" s="22"/>
      <c r="P41" s="22"/>
    </row>
    <row r="42" spans="1:16" ht="39" customHeight="1" x14ac:dyDescent="0.15">
      <c r="A42" s="22"/>
      <c r="B42" s="39"/>
      <c r="C42" s="1148" t="s">
        <v>541</v>
      </c>
      <c r="D42" s="1149"/>
      <c r="E42" s="1150"/>
      <c r="F42" s="36" t="s">
        <v>488</v>
      </c>
      <c r="G42" s="37" t="s">
        <v>488</v>
      </c>
      <c r="H42" s="37" t="s">
        <v>488</v>
      </c>
      <c r="I42" s="37" t="s">
        <v>488</v>
      </c>
      <c r="J42" s="38" t="s">
        <v>488</v>
      </c>
      <c r="K42" s="22"/>
      <c r="L42" s="22"/>
      <c r="M42" s="22"/>
      <c r="N42" s="22"/>
      <c r="O42" s="22"/>
      <c r="P42" s="22"/>
    </row>
    <row r="43" spans="1:16" ht="39" customHeight="1" thickBot="1" x14ac:dyDescent="0.2">
      <c r="A43" s="22"/>
      <c r="B43" s="40"/>
      <c r="C43" s="1151" t="s">
        <v>542</v>
      </c>
      <c r="D43" s="1152"/>
      <c r="E43" s="1153"/>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4A232hKDA47gntznuDaCotyewEsUB5KjnnCNhmdt1NJ/Z5Fam51fweEsI22qpXUL6TZ7JjPneeq1oN1IudImQ==" saltValue="FwLvSTilYkd24+f9dV4w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613</v>
      </c>
      <c r="L45" s="60">
        <v>583</v>
      </c>
      <c r="M45" s="60">
        <v>573</v>
      </c>
      <c r="N45" s="60">
        <v>614</v>
      </c>
      <c r="O45" s="61">
        <v>600</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488</v>
      </c>
      <c r="L46" s="64" t="s">
        <v>488</v>
      </c>
      <c r="M46" s="64" t="s">
        <v>488</v>
      </c>
      <c r="N46" s="64" t="s">
        <v>488</v>
      </c>
      <c r="O46" s="65" t="s">
        <v>488</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488</v>
      </c>
      <c r="L47" s="64" t="s">
        <v>488</v>
      </c>
      <c r="M47" s="64" t="s">
        <v>488</v>
      </c>
      <c r="N47" s="64" t="s">
        <v>488</v>
      </c>
      <c r="O47" s="65" t="s">
        <v>488</v>
      </c>
      <c r="P47" s="48"/>
      <c r="Q47" s="48"/>
      <c r="R47" s="48"/>
      <c r="S47" s="48"/>
      <c r="T47" s="48"/>
      <c r="U47" s="48"/>
    </row>
    <row r="48" spans="1:21" ht="30.75" customHeight="1" x14ac:dyDescent="0.15">
      <c r="A48" s="48"/>
      <c r="B48" s="1181"/>
      <c r="C48" s="1182"/>
      <c r="D48" s="62"/>
      <c r="E48" s="1158" t="s">
        <v>13</v>
      </c>
      <c r="F48" s="1158"/>
      <c r="G48" s="1158"/>
      <c r="H48" s="1158"/>
      <c r="I48" s="1158"/>
      <c r="J48" s="1159"/>
      <c r="K48" s="63">
        <v>198</v>
      </c>
      <c r="L48" s="64">
        <v>196</v>
      </c>
      <c r="M48" s="64">
        <v>180</v>
      </c>
      <c r="N48" s="64">
        <v>187</v>
      </c>
      <c r="O48" s="65">
        <v>184</v>
      </c>
      <c r="P48" s="48"/>
      <c r="Q48" s="48"/>
      <c r="R48" s="48"/>
      <c r="S48" s="48"/>
      <c r="T48" s="48"/>
      <c r="U48" s="48"/>
    </row>
    <row r="49" spans="1:21" ht="30.75" customHeight="1" x14ac:dyDescent="0.15">
      <c r="A49" s="48"/>
      <c r="B49" s="1181"/>
      <c r="C49" s="1182"/>
      <c r="D49" s="62"/>
      <c r="E49" s="1158" t="s">
        <v>14</v>
      </c>
      <c r="F49" s="1158"/>
      <c r="G49" s="1158"/>
      <c r="H49" s="1158"/>
      <c r="I49" s="1158"/>
      <c r="J49" s="1159"/>
      <c r="K49" s="63">
        <v>104</v>
      </c>
      <c r="L49" s="64">
        <v>98</v>
      </c>
      <c r="M49" s="64">
        <v>91</v>
      </c>
      <c r="N49" s="64">
        <v>75</v>
      </c>
      <c r="O49" s="65">
        <v>80</v>
      </c>
      <c r="P49" s="48"/>
      <c r="Q49" s="48"/>
      <c r="R49" s="48"/>
      <c r="S49" s="48"/>
      <c r="T49" s="48"/>
      <c r="U49" s="48"/>
    </row>
    <row r="50" spans="1:21" ht="30.75" customHeight="1" x14ac:dyDescent="0.15">
      <c r="A50" s="48"/>
      <c r="B50" s="1181"/>
      <c r="C50" s="1182"/>
      <c r="D50" s="62"/>
      <c r="E50" s="1158" t="s">
        <v>15</v>
      </c>
      <c r="F50" s="1158"/>
      <c r="G50" s="1158"/>
      <c r="H50" s="1158"/>
      <c r="I50" s="1158"/>
      <c r="J50" s="1159"/>
      <c r="K50" s="63">
        <v>0</v>
      </c>
      <c r="L50" s="64">
        <v>0</v>
      </c>
      <c r="M50" s="64">
        <v>0</v>
      </c>
      <c r="N50" s="64" t="s">
        <v>488</v>
      </c>
      <c r="O50" s="65" t="s">
        <v>488</v>
      </c>
      <c r="P50" s="48"/>
      <c r="Q50" s="48"/>
      <c r="R50" s="48"/>
      <c r="S50" s="48"/>
      <c r="T50" s="48"/>
      <c r="U50" s="48"/>
    </row>
    <row r="51" spans="1:21" ht="30.75" customHeight="1" x14ac:dyDescent="0.15">
      <c r="A51" s="48"/>
      <c r="B51" s="1183"/>
      <c r="C51" s="1184"/>
      <c r="D51" s="66"/>
      <c r="E51" s="1158" t="s">
        <v>16</v>
      </c>
      <c r="F51" s="1158"/>
      <c r="G51" s="1158"/>
      <c r="H51" s="1158"/>
      <c r="I51" s="1158"/>
      <c r="J51" s="1159"/>
      <c r="K51" s="63" t="s">
        <v>488</v>
      </c>
      <c r="L51" s="64" t="s">
        <v>488</v>
      </c>
      <c r="M51" s="64" t="s">
        <v>488</v>
      </c>
      <c r="N51" s="64" t="s">
        <v>488</v>
      </c>
      <c r="O51" s="65" t="s">
        <v>488</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442</v>
      </c>
      <c r="L52" s="64">
        <v>431</v>
      </c>
      <c r="M52" s="64">
        <v>416</v>
      </c>
      <c r="N52" s="64">
        <v>426</v>
      </c>
      <c r="O52" s="65">
        <v>453</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473</v>
      </c>
      <c r="L53" s="69">
        <v>446</v>
      </c>
      <c r="M53" s="69">
        <v>428</v>
      </c>
      <c r="N53" s="69">
        <v>450</v>
      </c>
      <c r="O53" s="70">
        <v>411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4" t="s">
        <v>24</v>
      </c>
      <c r="C58" s="1165"/>
      <c r="D58" s="1170" t="s">
        <v>25</v>
      </c>
      <c r="E58" s="1171"/>
      <c r="F58" s="1171"/>
      <c r="G58" s="1171"/>
      <c r="H58" s="1171"/>
      <c r="I58" s="1171"/>
      <c r="J58" s="1172"/>
      <c r="K58" s="83"/>
      <c r="L58" s="84"/>
      <c r="M58" s="84"/>
      <c r="N58" s="84"/>
      <c r="O58" s="85"/>
    </row>
    <row r="59" spans="1:21" ht="31.5" customHeight="1" x14ac:dyDescent="0.15">
      <c r="B59" s="1166"/>
      <c r="C59" s="1167"/>
      <c r="D59" s="1173" t="s">
        <v>26</v>
      </c>
      <c r="E59" s="1174"/>
      <c r="F59" s="1174"/>
      <c r="G59" s="1174"/>
      <c r="H59" s="1174"/>
      <c r="I59" s="1174"/>
      <c r="J59" s="1175"/>
      <c r="K59" s="86"/>
      <c r="L59" s="87"/>
      <c r="M59" s="87"/>
      <c r="N59" s="87"/>
      <c r="O59" s="88"/>
    </row>
    <row r="60" spans="1:21" ht="31.5" customHeight="1" thickBot="1" x14ac:dyDescent="0.2">
      <c r="B60" s="1168"/>
      <c r="C60" s="1169"/>
      <c r="D60" s="1176" t="s">
        <v>27</v>
      </c>
      <c r="E60" s="1177"/>
      <c r="F60" s="1177"/>
      <c r="G60" s="1177"/>
      <c r="H60" s="1177"/>
      <c r="I60" s="1177"/>
      <c r="J60" s="117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sheetData>
  <sheetProtection algorithmName="SHA-512" hashValue="HAYlfsyx8vI9HhZos9mv8tSnrZT4HNJIqo0U2n2vTjv/a4nnrQNpd+QSbzxXl3ZnyPmtXeY8+Dk8ewFyukwjwg==" saltValue="/eKG8VlOm1CQWOw6SKG3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9" t="s">
        <v>30</v>
      </c>
      <c r="C41" s="1200"/>
      <c r="D41" s="105"/>
      <c r="E41" s="1201" t="s">
        <v>31</v>
      </c>
      <c r="F41" s="1201"/>
      <c r="G41" s="1201"/>
      <c r="H41" s="1202"/>
      <c r="I41" s="355">
        <v>7765</v>
      </c>
      <c r="J41" s="356">
        <v>7596</v>
      </c>
      <c r="K41" s="356">
        <v>7850</v>
      </c>
      <c r="L41" s="356">
        <v>7306</v>
      </c>
      <c r="M41" s="357">
        <v>7392</v>
      </c>
    </row>
    <row r="42" spans="2:13" ht="27.75" customHeight="1" x14ac:dyDescent="0.15">
      <c r="B42" s="1189"/>
      <c r="C42" s="1190"/>
      <c r="D42" s="106"/>
      <c r="E42" s="1193" t="s">
        <v>32</v>
      </c>
      <c r="F42" s="1193"/>
      <c r="G42" s="1193"/>
      <c r="H42" s="1194"/>
      <c r="I42" s="358" t="s">
        <v>488</v>
      </c>
      <c r="J42" s="359" t="s">
        <v>488</v>
      </c>
      <c r="K42" s="359" t="s">
        <v>488</v>
      </c>
      <c r="L42" s="359" t="s">
        <v>488</v>
      </c>
      <c r="M42" s="360" t="s">
        <v>488</v>
      </c>
    </row>
    <row r="43" spans="2:13" ht="27.75" customHeight="1" x14ac:dyDescent="0.15">
      <c r="B43" s="1189"/>
      <c r="C43" s="1190"/>
      <c r="D43" s="106"/>
      <c r="E43" s="1193" t="s">
        <v>33</v>
      </c>
      <c r="F43" s="1193"/>
      <c r="G43" s="1193"/>
      <c r="H43" s="1194"/>
      <c r="I43" s="358">
        <v>2552</v>
      </c>
      <c r="J43" s="359">
        <v>2449</v>
      </c>
      <c r="K43" s="359">
        <v>2332</v>
      </c>
      <c r="L43" s="359">
        <v>2224</v>
      </c>
      <c r="M43" s="360">
        <v>2107</v>
      </c>
    </row>
    <row r="44" spans="2:13" ht="27.75" customHeight="1" x14ac:dyDescent="0.15">
      <c r="B44" s="1189"/>
      <c r="C44" s="1190"/>
      <c r="D44" s="106"/>
      <c r="E44" s="1193" t="s">
        <v>34</v>
      </c>
      <c r="F44" s="1193"/>
      <c r="G44" s="1193"/>
      <c r="H44" s="1194"/>
      <c r="I44" s="358">
        <v>845</v>
      </c>
      <c r="J44" s="359">
        <v>786</v>
      </c>
      <c r="K44" s="359">
        <v>723</v>
      </c>
      <c r="L44" s="359">
        <v>650</v>
      </c>
      <c r="M44" s="360">
        <v>582</v>
      </c>
    </row>
    <row r="45" spans="2:13" ht="27.75" customHeight="1" x14ac:dyDescent="0.15">
      <c r="B45" s="1189"/>
      <c r="C45" s="1190"/>
      <c r="D45" s="106"/>
      <c r="E45" s="1193" t="s">
        <v>35</v>
      </c>
      <c r="F45" s="1193"/>
      <c r="G45" s="1193"/>
      <c r="H45" s="1194"/>
      <c r="I45" s="358">
        <v>448</v>
      </c>
      <c r="J45" s="359">
        <v>401</v>
      </c>
      <c r="K45" s="359">
        <v>379</v>
      </c>
      <c r="L45" s="359">
        <v>362</v>
      </c>
      <c r="M45" s="360">
        <v>678</v>
      </c>
    </row>
    <row r="46" spans="2:13" ht="27.75" customHeight="1" x14ac:dyDescent="0.15">
      <c r="B46" s="1189"/>
      <c r="C46" s="1190"/>
      <c r="D46" s="107"/>
      <c r="E46" s="1193" t="s">
        <v>36</v>
      </c>
      <c r="F46" s="1193"/>
      <c r="G46" s="1193"/>
      <c r="H46" s="1194"/>
      <c r="I46" s="358">
        <v>2</v>
      </c>
      <c r="J46" s="359" t="s">
        <v>488</v>
      </c>
      <c r="K46" s="359" t="s">
        <v>488</v>
      </c>
      <c r="L46" s="359" t="s">
        <v>488</v>
      </c>
      <c r="M46" s="360" t="s">
        <v>488</v>
      </c>
    </row>
    <row r="47" spans="2:13" ht="27.75" customHeight="1" x14ac:dyDescent="0.15">
      <c r="B47" s="1189"/>
      <c r="C47" s="1190"/>
      <c r="D47" s="108"/>
      <c r="E47" s="1203" t="s">
        <v>37</v>
      </c>
      <c r="F47" s="1204"/>
      <c r="G47" s="1204"/>
      <c r="H47" s="1205"/>
      <c r="I47" s="358" t="s">
        <v>488</v>
      </c>
      <c r="J47" s="359" t="s">
        <v>488</v>
      </c>
      <c r="K47" s="359" t="s">
        <v>488</v>
      </c>
      <c r="L47" s="359" t="s">
        <v>488</v>
      </c>
      <c r="M47" s="360" t="s">
        <v>488</v>
      </c>
    </row>
    <row r="48" spans="2:13" ht="27.75" customHeight="1" x14ac:dyDescent="0.15">
      <c r="B48" s="1189"/>
      <c r="C48" s="1190"/>
      <c r="D48" s="106"/>
      <c r="E48" s="1193" t="s">
        <v>38</v>
      </c>
      <c r="F48" s="1193"/>
      <c r="G48" s="1193"/>
      <c r="H48" s="1194"/>
      <c r="I48" s="358" t="s">
        <v>488</v>
      </c>
      <c r="J48" s="359" t="s">
        <v>488</v>
      </c>
      <c r="K48" s="359" t="s">
        <v>488</v>
      </c>
      <c r="L48" s="359" t="s">
        <v>488</v>
      </c>
      <c r="M48" s="360" t="s">
        <v>488</v>
      </c>
    </row>
    <row r="49" spans="2:13" ht="27.75" customHeight="1" x14ac:dyDescent="0.15">
      <c r="B49" s="1191"/>
      <c r="C49" s="1192"/>
      <c r="D49" s="106"/>
      <c r="E49" s="1193" t="s">
        <v>39</v>
      </c>
      <c r="F49" s="1193"/>
      <c r="G49" s="1193"/>
      <c r="H49" s="1194"/>
      <c r="I49" s="358" t="s">
        <v>488</v>
      </c>
      <c r="J49" s="359" t="s">
        <v>488</v>
      </c>
      <c r="K49" s="359" t="s">
        <v>488</v>
      </c>
      <c r="L49" s="359" t="s">
        <v>488</v>
      </c>
      <c r="M49" s="360" t="s">
        <v>488</v>
      </c>
    </row>
    <row r="50" spans="2:13" ht="27.75" customHeight="1" x14ac:dyDescent="0.15">
      <c r="B50" s="1187" t="s">
        <v>40</v>
      </c>
      <c r="C50" s="1188"/>
      <c r="D50" s="109"/>
      <c r="E50" s="1193" t="s">
        <v>41</v>
      </c>
      <c r="F50" s="1193"/>
      <c r="G50" s="1193"/>
      <c r="H50" s="1194"/>
      <c r="I50" s="358">
        <v>1818</v>
      </c>
      <c r="J50" s="359">
        <v>2093</v>
      </c>
      <c r="K50" s="359">
        <v>2685</v>
      </c>
      <c r="L50" s="359">
        <v>2333</v>
      </c>
      <c r="M50" s="360">
        <v>2558</v>
      </c>
    </row>
    <row r="51" spans="2:13" ht="27.75" customHeight="1" x14ac:dyDescent="0.15">
      <c r="B51" s="1189"/>
      <c r="C51" s="1190"/>
      <c r="D51" s="106"/>
      <c r="E51" s="1193" t="s">
        <v>42</v>
      </c>
      <c r="F51" s="1193"/>
      <c r="G51" s="1193"/>
      <c r="H51" s="1194"/>
      <c r="I51" s="358">
        <v>189</v>
      </c>
      <c r="J51" s="359">
        <v>179</v>
      </c>
      <c r="K51" s="359">
        <v>66</v>
      </c>
      <c r="L51" s="359">
        <v>55</v>
      </c>
      <c r="M51" s="360">
        <v>2</v>
      </c>
    </row>
    <row r="52" spans="2:13" ht="27.75" customHeight="1" x14ac:dyDescent="0.15">
      <c r="B52" s="1191"/>
      <c r="C52" s="1192"/>
      <c r="D52" s="106"/>
      <c r="E52" s="1193" t="s">
        <v>43</v>
      </c>
      <c r="F52" s="1193"/>
      <c r="G52" s="1193"/>
      <c r="H52" s="1194"/>
      <c r="I52" s="358">
        <v>5232</v>
      </c>
      <c r="J52" s="359">
        <v>5140</v>
      </c>
      <c r="K52" s="359">
        <v>4895</v>
      </c>
      <c r="L52" s="359">
        <v>5603</v>
      </c>
      <c r="M52" s="360">
        <v>5389</v>
      </c>
    </row>
    <row r="53" spans="2:13" ht="27.75" customHeight="1" thickBot="1" x14ac:dyDescent="0.2">
      <c r="B53" s="1195" t="s">
        <v>19</v>
      </c>
      <c r="C53" s="1196"/>
      <c r="D53" s="110"/>
      <c r="E53" s="1197" t="s">
        <v>44</v>
      </c>
      <c r="F53" s="1197"/>
      <c r="G53" s="1197"/>
      <c r="H53" s="1198"/>
      <c r="I53" s="361">
        <v>4372</v>
      </c>
      <c r="J53" s="362">
        <v>3820</v>
      </c>
      <c r="K53" s="362">
        <v>3639</v>
      </c>
      <c r="L53" s="362">
        <v>2552</v>
      </c>
      <c r="M53" s="363">
        <v>2810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4WOeYUSlRP+w3fwyKZ/n1EV7bpQbbp+BRXSlFqrifvcxbPHKJ2c1ZzXA9RhTZ6bsqQOAyUcLt1esKgV8MWJ5w==" saltValue="mnpoClGQnZxbbOknUn2O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4" t="s">
        <v>46</v>
      </c>
      <c r="D55" s="1214"/>
      <c r="E55" s="1215"/>
      <c r="F55" s="122">
        <v>1013</v>
      </c>
      <c r="G55" s="122">
        <v>1013</v>
      </c>
      <c r="H55" s="123">
        <v>1013</v>
      </c>
    </row>
    <row r="56" spans="2:8" ht="52.5" customHeight="1" x14ac:dyDescent="0.15">
      <c r="B56" s="124"/>
      <c r="C56" s="1216" t="s">
        <v>47</v>
      </c>
      <c r="D56" s="1216"/>
      <c r="E56" s="1217"/>
      <c r="F56" s="125">
        <v>512</v>
      </c>
      <c r="G56" s="125">
        <v>6</v>
      </c>
      <c r="H56" s="126">
        <v>221</v>
      </c>
    </row>
    <row r="57" spans="2:8" ht="53.25" customHeight="1" x14ac:dyDescent="0.15">
      <c r="B57" s="124"/>
      <c r="C57" s="1218" t="s">
        <v>48</v>
      </c>
      <c r="D57" s="1218"/>
      <c r="E57" s="1219"/>
      <c r="F57" s="127">
        <v>935</v>
      </c>
      <c r="G57" s="127">
        <v>1027</v>
      </c>
      <c r="H57" s="128">
        <v>986</v>
      </c>
    </row>
    <row r="58" spans="2:8" ht="45.75" customHeight="1" x14ac:dyDescent="0.15">
      <c r="B58" s="129"/>
      <c r="C58" s="1206" t="s">
        <v>563</v>
      </c>
      <c r="D58" s="1207"/>
      <c r="E58" s="1208"/>
      <c r="F58" s="130">
        <v>659</v>
      </c>
      <c r="G58" s="130">
        <v>677</v>
      </c>
      <c r="H58" s="131">
        <v>567</v>
      </c>
    </row>
    <row r="59" spans="2:8" ht="45.75" customHeight="1" x14ac:dyDescent="0.15">
      <c r="B59" s="129"/>
      <c r="C59" s="1206" t="s">
        <v>564</v>
      </c>
      <c r="D59" s="1207"/>
      <c r="E59" s="1208"/>
      <c r="F59" s="130">
        <v>119</v>
      </c>
      <c r="G59" s="130">
        <v>192</v>
      </c>
      <c r="H59" s="131">
        <v>260</v>
      </c>
    </row>
    <row r="60" spans="2:8" ht="45.75" customHeight="1" x14ac:dyDescent="0.15">
      <c r="B60" s="129"/>
      <c r="C60" s="1206" t="s">
        <v>565</v>
      </c>
      <c r="D60" s="1207"/>
      <c r="E60" s="1208"/>
      <c r="F60" s="130">
        <v>59</v>
      </c>
      <c r="G60" s="130">
        <v>63</v>
      </c>
      <c r="H60" s="131">
        <v>64</v>
      </c>
    </row>
    <row r="61" spans="2:8" ht="45.75" customHeight="1" x14ac:dyDescent="0.15">
      <c r="B61" s="129"/>
      <c r="C61" s="1206" t="s">
        <v>566</v>
      </c>
      <c r="D61" s="1207"/>
      <c r="E61" s="1208"/>
      <c r="F61" s="130">
        <v>62</v>
      </c>
      <c r="G61" s="130">
        <v>51</v>
      </c>
      <c r="H61" s="131">
        <v>51</v>
      </c>
    </row>
    <row r="62" spans="2:8" ht="45.75" customHeight="1" thickBot="1" x14ac:dyDescent="0.2">
      <c r="B62" s="132"/>
      <c r="C62" s="1209" t="s">
        <v>567</v>
      </c>
      <c r="D62" s="1210"/>
      <c r="E62" s="1211"/>
      <c r="F62" s="133">
        <v>26</v>
      </c>
      <c r="G62" s="133">
        <v>26</v>
      </c>
      <c r="H62" s="134">
        <v>26</v>
      </c>
    </row>
    <row r="63" spans="2:8" ht="52.5" customHeight="1" thickBot="1" x14ac:dyDescent="0.2">
      <c r="B63" s="135"/>
      <c r="C63" s="1212" t="s">
        <v>49</v>
      </c>
      <c r="D63" s="1212"/>
      <c r="E63" s="1213"/>
      <c r="F63" s="136">
        <v>2460</v>
      </c>
      <c r="G63" s="136">
        <v>2046</v>
      </c>
      <c r="H63" s="137">
        <v>2220</v>
      </c>
    </row>
    <row r="64" spans="2:8" x14ac:dyDescent="0.15"/>
  </sheetData>
  <sheetProtection algorithmName="SHA-512" hashValue="ucCewWc+9JwmedJGC82tBKrnxrJUw2oCLVKNjbzlSKtvEpKH90if592D7rev0B/rNAt03azVXwjrIgMltNkR1g==" saltValue="5qV2o7P4HY9Moh+Jp4e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81291</v>
      </c>
      <c r="E3" s="156"/>
      <c r="F3" s="157">
        <v>190274</v>
      </c>
      <c r="G3" s="158"/>
      <c r="H3" s="159"/>
    </row>
    <row r="4" spans="1:8" x14ac:dyDescent="0.15">
      <c r="A4" s="160"/>
      <c r="B4" s="161"/>
      <c r="C4" s="162"/>
      <c r="D4" s="163">
        <v>63262</v>
      </c>
      <c r="E4" s="164"/>
      <c r="F4" s="165">
        <v>88584</v>
      </c>
      <c r="G4" s="166"/>
      <c r="H4" s="167"/>
    </row>
    <row r="5" spans="1:8" x14ac:dyDescent="0.15">
      <c r="A5" s="148" t="s">
        <v>520</v>
      </c>
      <c r="B5" s="153"/>
      <c r="C5" s="154"/>
      <c r="D5" s="155">
        <v>56012</v>
      </c>
      <c r="E5" s="156"/>
      <c r="F5" s="157">
        <v>200194</v>
      </c>
      <c r="G5" s="158"/>
      <c r="H5" s="159"/>
    </row>
    <row r="6" spans="1:8" x14ac:dyDescent="0.15">
      <c r="A6" s="160"/>
      <c r="B6" s="161"/>
      <c r="C6" s="162"/>
      <c r="D6" s="163">
        <v>28028</v>
      </c>
      <c r="E6" s="164"/>
      <c r="F6" s="165">
        <v>106422</v>
      </c>
      <c r="G6" s="166"/>
      <c r="H6" s="167"/>
    </row>
    <row r="7" spans="1:8" x14ac:dyDescent="0.15">
      <c r="A7" s="148" t="s">
        <v>521</v>
      </c>
      <c r="B7" s="153"/>
      <c r="C7" s="154"/>
      <c r="D7" s="155">
        <v>102715</v>
      </c>
      <c r="E7" s="156"/>
      <c r="F7" s="157">
        <v>196914</v>
      </c>
      <c r="G7" s="158"/>
      <c r="H7" s="159"/>
    </row>
    <row r="8" spans="1:8" x14ac:dyDescent="0.15">
      <c r="A8" s="160"/>
      <c r="B8" s="161"/>
      <c r="C8" s="162"/>
      <c r="D8" s="163">
        <v>84610</v>
      </c>
      <c r="E8" s="164"/>
      <c r="F8" s="165">
        <v>98966</v>
      </c>
      <c r="G8" s="166"/>
      <c r="H8" s="167"/>
    </row>
    <row r="9" spans="1:8" x14ac:dyDescent="0.15">
      <c r="A9" s="148" t="s">
        <v>522</v>
      </c>
      <c r="B9" s="153"/>
      <c r="C9" s="154"/>
      <c r="D9" s="155">
        <v>120560</v>
      </c>
      <c r="E9" s="156"/>
      <c r="F9" s="157">
        <v>204757</v>
      </c>
      <c r="G9" s="158"/>
      <c r="H9" s="159"/>
    </row>
    <row r="10" spans="1:8" x14ac:dyDescent="0.15">
      <c r="A10" s="160"/>
      <c r="B10" s="161"/>
      <c r="C10" s="162"/>
      <c r="D10" s="163">
        <v>99172</v>
      </c>
      <c r="E10" s="164"/>
      <c r="F10" s="165">
        <v>106071</v>
      </c>
      <c r="G10" s="166"/>
      <c r="H10" s="167"/>
    </row>
    <row r="11" spans="1:8" x14ac:dyDescent="0.15">
      <c r="A11" s="148" t="s">
        <v>523</v>
      </c>
      <c r="B11" s="153"/>
      <c r="C11" s="154"/>
      <c r="D11" s="155">
        <v>126070</v>
      </c>
      <c r="E11" s="156"/>
      <c r="F11" s="157">
        <v>194971</v>
      </c>
      <c r="G11" s="158"/>
      <c r="H11" s="159"/>
    </row>
    <row r="12" spans="1:8" x14ac:dyDescent="0.15">
      <c r="A12" s="160"/>
      <c r="B12" s="161"/>
      <c r="C12" s="168"/>
      <c r="D12" s="163">
        <v>65464</v>
      </c>
      <c r="E12" s="164"/>
      <c r="F12" s="165">
        <v>105966</v>
      </c>
      <c r="G12" s="166"/>
      <c r="H12" s="167"/>
    </row>
    <row r="13" spans="1:8" x14ac:dyDescent="0.15">
      <c r="A13" s="148"/>
      <c r="B13" s="153"/>
      <c r="C13" s="169"/>
      <c r="D13" s="170">
        <v>97330</v>
      </c>
      <c r="E13" s="171"/>
      <c r="F13" s="172">
        <v>197422</v>
      </c>
      <c r="G13" s="173"/>
      <c r="H13" s="159"/>
    </row>
    <row r="14" spans="1:8" x14ac:dyDescent="0.15">
      <c r="A14" s="160"/>
      <c r="B14" s="161"/>
      <c r="C14" s="162"/>
      <c r="D14" s="163">
        <v>68107</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8.0399999999999991</v>
      </c>
      <c r="C19" s="174">
        <f>ROUND(VALUE(SUBSTITUTE(実質収支比率等に係る経年分析!G$48,"▲","-")),2)</f>
        <v>6.94</v>
      </c>
      <c r="D19" s="174">
        <f>ROUND(VALUE(SUBSTITUTE(実質収支比率等に係る経年分析!H$48,"▲","-")),2)</f>
        <v>8.7100000000000009</v>
      </c>
      <c r="E19" s="174">
        <f>ROUND(VALUE(SUBSTITUTE(実質収支比率等に係る経年分析!I$48,"▲","-")),2)</f>
        <v>5.72</v>
      </c>
      <c r="F19" s="174">
        <f>ROUND(VALUE(SUBSTITUTE(実質収支比率等に係る経年分析!J$48,"▲","-")),2)</f>
        <v>8.91</v>
      </c>
    </row>
    <row r="20" spans="1:11" x14ac:dyDescent="0.15">
      <c r="A20" s="174" t="s">
        <v>53</v>
      </c>
      <c r="B20" s="174">
        <f>ROUND(VALUE(SUBSTITUTE(実質収支比率等に係る経年分析!F$47,"▲","-")),2)</f>
        <v>28.71</v>
      </c>
      <c r="C20" s="174">
        <f>ROUND(VALUE(SUBSTITUTE(実質収支比率等に係る経年分析!G$47,"▲","-")),2)</f>
        <v>27.73</v>
      </c>
      <c r="D20" s="174">
        <f>ROUND(VALUE(SUBSTITUTE(実質収支比率等に係る経年分析!H$47,"▲","-")),2)</f>
        <v>26.06</v>
      </c>
      <c r="E20" s="174">
        <f>ROUND(VALUE(SUBSTITUTE(実質収支比率等に係る経年分析!I$47,"▲","-")),2)</f>
        <v>26.87</v>
      </c>
      <c r="F20" s="174">
        <f>ROUND(VALUE(SUBSTITUTE(実質収支比率等に係る経年分析!J$47,"▲","-")),2)</f>
        <v>26.69</v>
      </c>
    </row>
    <row r="21" spans="1:11" x14ac:dyDescent="0.15">
      <c r="A21" s="174" t="s">
        <v>54</v>
      </c>
      <c r="B21" s="174">
        <f>IF(ISNUMBER(VALUE(SUBSTITUTE(実質収支比率等に係る経年分析!F$49,"▲","-"))),ROUND(VALUE(SUBSTITUTE(実質収支比率等に係る経年分析!F$49,"▲","-")),2),NA())</f>
        <v>14.95</v>
      </c>
      <c r="C21" s="174">
        <f>IF(ISNUMBER(VALUE(SUBSTITUTE(実質収支比率等に係る経年分析!G$49,"▲","-"))),ROUND(VALUE(SUBSTITUTE(実質収支比率等に係る経年分析!G$49,"▲","-")),2),NA())</f>
        <v>-0.82</v>
      </c>
      <c r="D21" s="174">
        <f>IF(ISNUMBER(VALUE(SUBSTITUTE(実質収支比率等に係る経年分析!H$49,"▲","-"))),ROUND(VALUE(SUBSTITUTE(実質収支比率等に係る経年分析!H$49,"▲","-")),2),NA())</f>
        <v>2.19</v>
      </c>
      <c r="E21" s="174">
        <f>IF(ISNUMBER(VALUE(SUBSTITUTE(実質収支比率等に係る経年分析!I$49,"▲","-"))),ROUND(VALUE(SUBSTITUTE(実質収支比率等に係る経年分析!I$49,"▲","-")),2),NA())</f>
        <v>18.75</v>
      </c>
      <c r="F21" s="174">
        <f>IF(ISNUMBER(VALUE(SUBSTITUTE(実質収支比率等に係る経年分析!J$49,"▲","-"))),ROUND(VALUE(SUBSTITUTE(実質収支比率等に係る経年分析!J$49,"▲","-")),2),NA())</f>
        <v>3.23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温泉事業特別会計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0.56000000000000005</v>
      </c>
    </row>
    <row r="34" spans="1:16" x14ac:dyDescent="0.15">
      <c r="A34" s="175" t="str">
        <f>IF(連結実質赤字比率に係る赤字・黒字の構成分析!C$36="",NA(),連結実質赤字比率に係る赤字・黒字の構成分析!C$36)</f>
        <v>病院事業会計</v>
      </c>
      <c r="B34" s="175">
        <f>IF(ROUND(VALUE(SUBSTITUTE(連結実質赤字比率に係る赤字・黒字の構成分析!F$36,"▲", "-")), 2) &lt; 0, ABS(ROUND(VALUE(SUBSTITUTE(連結実質赤字比率に係る赤字・黒字の構成分析!F$36,"▲", "-")), 2)), NA())</f>
        <v>0.01</v>
      </c>
      <c r="C34" s="175" t="e">
        <f>IF(ROUND(VALUE(SUBSTITUTE(連結実質赤字比率に係る赤字・黒字の構成分析!F$36,"▲", "-")), 2) &gt;= 0, ABS(ROUND(VALUE(SUBSTITUTE(連結実質赤字比率に係る赤字・黒字の構成分析!F$36,"▲", "-")), 2)), NA())</f>
        <v>#N/A</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1.01</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8.0299999999999994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8.6999999999999993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442</v>
      </c>
      <c r="E42" s="176"/>
      <c r="F42" s="176"/>
      <c r="G42" s="176">
        <f>'実質公債費比率（分子）の構造'!L$52</f>
        <v>431</v>
      </c>
      <c r="H42" s="176"/>
      <c r="I42" s="176"/>
      <c r="J42" s="176">
        <f>'実質公債費比率（分子）の構造'!M$52</f>
        <v>416</v>
      </c>
      <c r="K42" s="176"/>
      <c r="L42" s="176"/>
      <c r="M42" s="176">
        <f>'実質公債費比率（分子）の構造'!N$52</f>
        <v>426</v>
      </c>
      <c r="N42" s="176"/>
      <c r="O42" s="176"/>
      <c r="P42" s="176">
        <f>'実質公債費比率（分子）の構造'!O$52</f>
        <v>453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104</v>
      </c>
      <c r="C45" s="176"/>
      <c r="D45" s="176"/>
      <c r="E45" s="176">
        <f>'実質公債費比率（分子）の構造'!L$49</f>
        <v>98</v>
      </c>
      <c r="F45" s="176"/>
      <c r="G45" s="176"/>
      <c r="H45" s="176">
        <f>'実質公債費比率（分子）の構造'!M$49</f>
        <v>91</v>
      </c>
      <c r="I45" s="176"/>
      <c r="J45" s="176"/>
      <c r="K45" s="176">
        <f>'実質公債費比率（分子）の構造'!N$49</f>
        <v>75</v>
      </c>
      <c r="L45" s="176"/>
      <c r="M45" s="176"/>
      <c r="N45" s="176">
        <f>'実質公債費比率（分子）の構造'!O$49</f>
        <v>80</v>
      </c>
      <c r="O45" s="176"/>
      <c r="P45" s="176"/>
    </row>
    <row r="46" spans="1:16" x14ac:dyDescent="0.15">
      <c r="A46" s="176" t="s">
        <v>64</v>
      </c>
      <c r="B46" s="176">
        <f>'実質公債費比率（分子）の構造'!K$48</f>
        <v>198</v>
      </c>
      <c r="C46" s="176"/>
      <c r="D46" s="176"/>
      <c r="E46" s="176">
        <f>'実質公債費比率（分子）の構造'!L$48</f>
        <v>196</v>
      </c>
      <c r="F46" s="176"/>
      <c r="G46" s="176"/>
      <c r="H46" s="176">
        <f>'実質公債費比率（分子）の構造'!M$48</f>
        <v>180</v>
      </c>
      <c r="I46" s="176"/>
      <c r="J46" s="176"/>
      <c r="K46" s="176">
        <f>'実質公債費比率（分子）の構造'!N$48</f>
        <v>187</v>
      </c>
      <c r="L46" s="176"/>
      <c r="M46" s="176"/>
      <c r="N46" s="176">
        <f>'実質公債費比率（分子）の構造'!O$48</f>
        <v>184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613</v>
      </c>
      <c r="C49" s="176"/>
      <c r="D49" s="176"/>
      <c r="E49" s="176">
        <f>'実質公債費比率（分子）の構造'!L$45</f>
        <v>583</v>
      </c>
      <c r="F49" s="176"/>
      <c r="G49" s="176"/>
      <c r="H49" s="176">
        <f>'実質公債費比率（分子）の構造'!M$45</f>
        <v>573</v>
      </c>
      <c r="I49" s="176"/>
      <c r="J49" s="176"/>
      <c r="K49" s="176">
        <f>'実質公債費比率（分子）の構造'!N$45</f>
        <v>614</v>
      </c>
      <c r="L49" s="176"/>
      <c r="M49" s="176"/>
      <c r="N49" s="176">
        <f>'実質公債費比率（分子）の構造'!O$45</f>
        <v>600</v>
      </c>
      <c r="O49" s="176"/>
      <c r="P49" s="176"/>
    </row>
    <row r="50" spans="1:16" x14ac:dyDescent="0.15">
      <c r="A50" s="176" t="s">
        <v>67</v>
      </c>
      <c r="B50" s="176" t="e">
        <f>NA()</f>
        <v>#N/A</v>
      </c>
      <c r="C50" s="176">
        <f>IF(ISNUMBER('実質公債費比率（分子）の構造'!K$53),'実質公債費比率（分子）の構造'!K$53,NA())</f>
        <v>473</v>
      </c>
      <c r="D50" s="176" t="e">
        <f>NA()</f>
        <v>#N/A</v>
      </c>
      <c r="E50" s="176" t="e">
        <f>NA()</f>
        <v>#N/A</v>
      </c>
      <c r="F50" s="176">
        <f>IF(ISNUMBER('実質公債費比率（分子）の構造'!L$53),'実質公債費比率（分子）の構造'!L$53,NA())</f>
        <v>446</v>
      </c>
      <c r="G50" s="176" t="e">
        <f>NA()</f>
        <v>#N/A</v>
      </c>
      <c r="H50" s="176" t="e">
        <f>NA()</f>
        <v>#N/A</v>
      </c>
      <c r="I50" s="176">
        <f>IF(ISNUMBER('実質公債費比率（分子）の構造'!M$53),'実質公債費比率（分子）の構造'!M$53,NA())</f>
        <v>428</v>
      </c>
      <c r="J50" s="176" t="e">
        <f>NA()</f>
        <v>#N/A</v>
      </c>
      <c r="K50" s="176" t="e">
        <f>NA()</f>
        <v>#N/A</v>
      </c>
      <c r="L50" s="176">
        <f>IF(ISNUMBER('実質公債費比率（分子）の構造'!N$53),'実質公債費比率（分子）の構造'!N$53,NA())</f>
        <v>450</v>
      </c>
      <c r="M50" s="176" t="e">
        <f>NA()</f>
        <v>#N/A</v>
      </c>
      <c r="N50" s="176" t="e">
        <f>NA()</f>
        <v>#N/A</v>
      </c>
      <c r="O50" s="176">
        <f>IF(ISNUMBER('実質公債費比率（分子）の構造'!O$53),'実質公債費比率（分子）の構造'!O$53,NA())</f>
        <v>411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5232</v>
      </c>
      <c r="E56" s="175"/>
      <c r="F56" s="175"/>
      <c r="G56" s="175">
        <f>'将来負担比率（分子）の構造'!J$52</f>
        <v>5140</v>
      </c>
      <c r="H56" s="175"/>
      <c r="I56" s="175"/>
      <c r="J56" s="175">
        <f>'将来負担比率（分子）の構造'!K$52</f>
        <v>4895</v>
      </c>
      <c r="K56" s="175"/>
      <c r="L56" s="175"/>
      <c r="M56" s="175">
        <f>'将来負担比率（分子）の構造'!L$52</f>
        <v>5603</v>
      </c>
      <c r="N56" s="175"/>
      <c r="O56" s="175"/>
      <c r="P56" s="175">
        <f>'将来負担比率（分子）の構造'!M$52</f>
        <v>5389</v>
      </c>
    </row>
    <row r="57" spans="1:16" x14ac:dyDescent="0.15">
      <c r="A57" s="175" t="s">
        <v>42</v>
      </c>
      <c r="B57" s="175"/>
      <c r="C57" s="175"/>
      <c r="D57" s="175">
        <f>'将来負担比率（分子）の構造'!I$51</f>
        <v>189</v>
      </c>
      <c r="E57" s="175"/>
      <c r="F57" s="175"/>
      <c r="G57" s="175">
        <f>'将来負担比率（分子）の構造'!J$51</f>
        <v>179</v>
      </c>
      <c r="H57" s="175"/>
      <c r="I57" s="175"/>
      <c r="J57" s="175">
        <f>'将来負担比率（分子）の構造'!K$51</f>
        <v>66</v>
      </c>
      <c r="K57" s="175"/>
      <c r="L57" s="175"/>
      <c r="M57" s="175">
        <f>'将来負担比率（分子）の構造'!L$51</f>
        <v>55</v>
      </c>
      <c r="N57" s="175"/>
      <c r="O57" s="175"/>
      <c r="P57" s="175">
        <f>'将来負担比率（分子）の構造'!M$51</f>
        <v>2</v>
      </c>
    </row>
    <row r="58" spans="1:16" x14ac:dyDescent="0.15">
      <c r="A58" s="175" t="s">
        <v>41</v>
      </c>
      <c r="B58" s="175"/>
      <c r="C58" s="175"/>
      <c r="D58" s="175">
        <f>'将来負担比率（分子）の構造'!I$50</f>
        <v>1818</v>
      </c>
      <c r="E58" s="175"/>
      <c r="F58" s="175"/>
      <c r="G58" s="175">
        <f>'将来負担比率（分子）の構造'!J$50</f>
        <v>2093</v>
      </c>
      <c r="H58" s="175"/>
      <c r="I58" s="175"/>
      <c r="J58" s="175">
        <f>'将来負担比率（分子）の構造'!K$50</f>
        <v>2685</v>
      </c>
      <c r="K58" s="175"/>
      <c r="L58" s="175"/>
      <c r="M58" s="175">
        <f>'将来負担比率（分子）の構造'!L$50</f>
        <v>2333</v>
      </c>
      <c r="N58" s="175"/>
      <c r="O58" s="175"/>
      <c r="P58" s="175">
        <f>'将来負担比率（分子）の構造'!M$50</f>
        <v>2558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448</v>
      </c>
      <c r="C62" s="175"/>
      <c r="D62" s="175"/>
      <c r="E62" s="175">
        <f>'将来負担比率（分子）の構造'!J$45</f>
        <v>401</v>
      </c>
      <c r="F62" s="175"/>
      <c r="G62" s="175"/>
      <c r="H62" s="175">
        <f>'将来負担比率（分子）の構造'!K$45</f>
        <v>379</v>
      </c>
      <c r="I62" s="175"/>
      <c r="J62" s="175"/>
      <c r="K62" s="175">
        <f>'将来負担比率（分子）の構造'!L$45</f>
        <v>362</v>
      </c>
      <c r="L62" s="175"/>
      <c r="M62" s="175"/>
      <c r="N62" s="175">
        <f>'将来負担比率（分子）の構造'!M$45</f>
        <v>678</v>
      </c>
      <c r="O62" s="175"/>
      <c r="P62" s="175"/>
    </row>
    <row r="63" spans="1:16" x14ac:dyDescent="0.15">
      <c r="A63" s="175" t="s">
        <v>34</v>
      </c>
      <c r="B63" s="175">
        <f>'将来負担比率（分子）の構造'!I$44</f>
        <v>845</v>
      </c>
      <c r="C63" s="175"/>
      <c r="D63" s="175"/>
      <c r="E63" s="175">
        <f>'将来負担比率（分子）の構造'!J$44</f>
        <v>786</v>
      </c>
      <c r="F63" s="175"/>
      <c r="G63" s="175"/>
      <c r="H63" s="175">
        <f>'将来負担比率（分子）の構造'!K$44</f>
        <v>723</v>
      </c>
      <c r="I63" s="175"/>
      <c r="J63" s="175"/>
      <c r="K63" s="175">
        <f>'将来負担比率（分子）の構造'!L$44</f>
        <v>650</v>
      </c>
      <c r="L63" s="175"/>
      <c r="M63" s="175"/>
      <c r="N63" s="175">
        <f>'将来負担比率（分子）の構造'!M$44</f>
        <v>582</v>
      </c>
      <c r="O63" s="175"/>
      <c r="P63" s="175"/>
    </row>
    <row r="64" spans="1:16" x14ac:dyDescent="0.15">
      <c r="A64" s="175" t="s">
        <v>33</v>
      </c>
      <c r="B64" s="175">
        <f>'将来負担比率（分子）の構造'!I$43</f>
        <v>2552</v>
      </c>
      <c r="C64" s="175"/>
      <c r="D64" s="175"/>
      <c r="E64" s="175">
        <f>'将来負担比率（分子）の構造'!J$43</f>
        <v>2449</v>
      </c>
      <c r="F64" s="175"/>
      <c r="G64" s="175"/>
      <c r="H64" s="175">
        <f>'将来負担比率（分子）の構造'!K$43</f>
        <v>2332</v>
      </c>
      <c r="I64" s="175"/>
      <c r="J64" s="175"/>
      <c r="K64" s="175">
        <f>'将来負担比率（分子）の構造'!L$43</f>
        <v>2224</v>
      </c>
      <c r="L64" s="175"/>
      <c r="M64" s="175"/>
      <c r="N64" s="175">
        <f>'将来負担比率（分子）の構造'!M$43</f>
        <v>2107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7765</v>
      </c>
      <c r="C66" s="175"/>
      <c r="D66" s="175"/>
      <c r="E66" s="175">
        <f>'将来負担比率（分子）の構造'!J$41</f>
        <v>7596</v>
      </c>
      <c r="F66" s="175"/>
      <c r="G66" s="175"/>
      <c r="H66" s="175">
        <f>'将来負担比率（分子）の構造'!K$41</f>
        <v>7850</v>
      </c>
      <c r="I66" s="175"/>
      <c r="J66" s="175"/>
      <c r="K66" s="175">
        <f>'将来負担比率（分子）の構造'!L$41</f>
        <v>7306</v>
      </c>
      <c r="L66" s="175"/>
      <c r="M66" s="175"/>
      <c r="N66" s="175">
        <f>'将来負担比率（分子）の構造'!M$41</f>
        <v>7392</v>
      </c>
      <c r="O66" s="175"/>
      <c r="P66" s="175"/>
    </row>
    <row r="67" spans="1:16" x14ac:dyDescent="0.15">
      <c r="A67" s="175" t="s">
        <v>71</v>
      </c>
      <c r="B67" s="175" t="e">
        <f>NA()</f>
        <v>#N/A</v>
      </c>
      <c r="C67" s="175">
        <f>IF(ISNUMBER('将来負担比率（分子）の構造'!I$53), IF('将来負担比率（分子）の構造'!I$53 &lt; 0, 0, '将来負担比率（分子）の構造'!I$53), NA())</f>
        <v>4372</v>
      </c>
      <c r="D67" s="175" t="e">
        <f>NA()</f>
        <v>#N/A</v>
      </c>
      <c r="E67" s="175" t="e">
        <f>NA()</f>
        <v>#N/A</v>
      </c>
      <c r="F67" s="175">
        <f>IF(ISNUMBER('将来負担比率（分子）の構造'!J$53), IF('将来負担比率（分子）の構造'!J$53 &lt; 0, 0, '将来負担比率（分子）の構造'!J$53), NA())</f>
        <v>3820</v>
      </c>
      <c r="G67" s="175" t="e">
        <f>NA()</f>
        <v>#N/A</v>
      </c>
      <c r="H67" s="175" t="e">
        <f>NA()</f>
        <v>#N/A</v>
      </c>
      <c r="I67" s="175">
        <f>IF(ISNUMBER('将来負担比率（分子）の構造'!K$53), IF('将来負担比率（分子）の構造'!K$53 &lt; 0, 0, '将来負担比率（分子）の構造'!K$53), NA())</f>
        <v>3639</v>
      </c>
      <c r="J67" s="175" t="e">
        <f>NA()</f>
        <v>#N/A</v>
      </c>
      <c r="K67" s="175" t="e">
        <f>NA()</f>
        <v>#N/A</v>
      </c>
      <c r="L67" s="175">
        <f>IF(ISNUMBER('将来負担比率（分子）の構造'!L$53), IF('将来負担比率（分子）の構造'!L$53 &lt; 0, 0, '将来負担比率（分子）の構造'!L$53), NA())</f>
        <v>2552</v>
      </c>
      <c r="M67" s="175" t="e">
        <f>NA()</f>
        <v>#N/A</v>
      </c>
      <c r="N67" s="175" t="e">
        <f>NA()</f>
        <v>#N/A</v>
      </c>
      <c r="O67" s="175">
        <f>IF(ISNUMBER('将来負担比率（分子）の構造'!M$53), IF('将来負担比率（分子）の構造'!M$53 &lt; 0, 0, '将来負担比率（分子）の構造'!M$53), NA())</f>
        <v>2810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1013</v>
      </c>
      <c r="C72" s="179">
        <f>基金残高に係る経年分析!G55</f>
        <v>1013</v>
      </c>
      <c r="D72" s="179">
        <f>基金残高に係る経年分析!H55</f>
        <v>1013</v>
      </c>
    </row>
    <row r="73" spans="1:16" x14ac:dyDescent="0.15">
      <c r="A73" s="178" t="s">
        <v>74</v>
      </c>
      <c r="B73" s="179">
        <f>基金残高に係る経年分析!F56</f>
        <v>512</v>
      </c>
      <c r="C73" s="179">
        <f>基金残高に係る経年分析!G56</f>
        <v>6</v>
      </c>
      <c r="D73" s="179">
        <f>基金残高に係る経年分析!H56</f>
        <v>221</v>
      </c>
    </row>
    <row r="74" spans="1:16" x14ac:dyDescent="0.15">
      <c r="A74" s="178" t="s">
        <v>75</v>
      </c>
      <c r="B74" s="179">
        <f>基金残高に係る経年分析!F57</f>
        <v>935</v>
      </c>
      <c r="C74" s="179">
        <f>基金残高に係る経年分析!G57</f>
        <v>1027</v>
      </c>
      <c r="D74" s="179">
        <f>基金残高に係る経年分析!H57</f>
        <v>986</v>
      </c>
    </row>
  </sheetData>
  <sheetProtection algorithmName="SHA-512" hashValue="4cnG3ufVqLb58D5AzT3Xn/F5LLzVMBh6SEI4IGOINd2ft/0uUvZtVd4GIKq1tGAtjPvwG7hA41XmuODnqVWJHA==" saltValue="9YgsFkZ84rtwmUNKGey4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2025-03-11T04:41:43Z</cp:lastPrinted>
  <dcterms:created xsi:type="dcterms:W3CDTF">2025-02-19T00:28:47Z</dcterms:created>
  <dcterms:modified xsi:type="dcterms:W3CDTF">2025-03-24T00:10:35Z</dcterms:modified>
  <cp:category/>
</cp:coreProperties>
</file>