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88" i="11" l="1"/>
  <c r="AP88" i="11" l="1"/>
  <c r="AF88" i="11"/>
  <c r="AU63" i="11" l="1"/>
  <c r="AP63" i="11"/>
  <c r="AP23" i="11"/>
  <c r="AA23" i="11"/>
  <c r="V23" i="11"/>
  <c r="Q23" i="11"/>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36" i="9"/>
  <c r="BE35" i="9"/>
  <c r="C35" i="9"/>
  <c r="BE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AM36" i="9" s="1"/>
  <c r="BW34" i="9"/>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<sst xmlns="http://schemas.openxmlformats.org/spreadsheetml/2006/main" count="1004" uniqueCount="553">
  <si>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</si>
  <si>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</si>
  <si>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</si>
  <si>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</si>
  <si>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</si>
  <si>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</si>
  <si>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</si>
  <si>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</si>
  <si>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</si>
  <si>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</si>
  <si>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</si>
  <si>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</si>
  <si>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</si>
  <si>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</si>
  <si>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</si>
  <si>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</si>
  <si>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</si>
  <si>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</si>
  <si>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</si>
  <si>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</si>
  <si>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</si>
  <si>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</si>
  <si>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</si>
  <si>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</si>
  <si>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</si>
  <si>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</si>
  <si>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</si>
  <si>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</si>
  <si>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</si>
  <si>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</si>
  <si>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</si>
  <si>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</si>
  <si>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</si>
  <si>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</si>
  <si>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</si>
  <si>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</si>
  <si>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</si>
  <si>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</si>
  <si>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</si>
  <si>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</si>
  <si>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</si>
  <si>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</si>
  <si>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</si>
  <si>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</si>
  <si>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</si>
  <si>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</si>
  <si>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</si>
  <si>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</si>
  <si>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</si>
  <si>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</si>
  <si>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</si>
  <si>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</si>
  <si>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</si>
  <si>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</si>
  <si>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</si>
  <si>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</si>
  <si>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</si>
  <si>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</si>
  <si>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</si>
  <si>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</si>
  <si>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</si>
  <si>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</si>
  <si>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</si>
  <si>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</si>
  <si>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</si>
  <si>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</si>
  <si>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</si>
  <si>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</si>
  <si>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</si>
  <si>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</si>
  <si>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</si>
  <si>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</si>
  <si>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</si>
  <si>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</si>
  <si>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</si>
  <si>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</si>
  <si>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</si>
  <si>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</si>
  <si>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</si>
  <si>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</si>
  <si>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</si>
  <si>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</si>
  <si>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田舎館村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</si>
  <si>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</si>
  <si>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</si>
  <si>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</si>
  <si>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</si>
  <si>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</si>
  <si>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</si>
  <si>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</si>
  <si>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</si>
  <si>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</si>
  <si>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</si>
  <si>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</si>
  <si>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</si>
  <si>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</si>
  <si>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</si>
  <si>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</si>
  <si>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</si>
  <si>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</si>
  <si>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</si>
  <si>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</si>
  <si>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</si>
  <si>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</si>
  <si>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</si>
  <si>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</si>
  <si>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</si>
  <si>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</si>
  <si>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</si>
  <si>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</si>
  <si>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</si>
  <si>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</si>
  <si>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</si>
  <si>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</si>
  <si>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</si>
  <si>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</si>
  <si>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</si>
  <si>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</si>
  <si>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</si>
  <si>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</si>
  <si>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</si>
  <si>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</si>
  <si>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</si>
  <si>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</si>
  <si>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</si>
  <si>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</si>
  <si>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</si>
  <si>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</si>
  <si>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</si>
  <si>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</si>
  <si>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</si>
  <si>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</si>
  <si>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</si>
  <si>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</si>
  <si>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</si>
  <si>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</si>
  <si>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</si>
  <si>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</si>
  <si>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</si>
  <si>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</si>
  <si>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</si>
  <si>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</si>
  <si>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</si>
  <si>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</si>
  <si>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</si>
  <si>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</si>
  <si>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</si>
  <si>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</si>
  <si>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</si>
  <si>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</si>
  <si>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</si>
  <si>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</si>
  <si>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</si>
  <si>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</si>
  <si>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</si>
  <si>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</si>
  <si>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</si>
  <si>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</si>
  <si>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</si>
  <si>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</si>
  <si>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</si>
  <si>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</si>
  <si>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</si>
  <si>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</si>
  <si>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</si>
  <si>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</si>
  <si>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</si>
  <si>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</si>
  <si>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</si>
  <si>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</si>
  <si>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</si>
  <si>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</si>
  <si>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</si>
  <si>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</si>
  <si>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</si>
  <si>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</si>
  <si>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</si>
  <si>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</si>
  <si>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</si>
  <si>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</si>
  <si>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</si>
  <si>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</si>
  <si>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</si>
  <si>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</si>
  <si>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</si>
  <si>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</si>
  <si>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</si>
  <si>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</si>
  <si>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</si>
  <si>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</si>
  <si>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</si>
  <si>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</si>
  <si>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</si>
  <si>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</si>
  <si>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</si>
  <si>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青森県田舎館村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</si>
  <si>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</si>
  <si>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</si>
  <si>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</si>
  <si>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</si>
  <si>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</si>
  <si>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</si>
  <si>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</si>
  <si>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</si>
  <si>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</si>
  <si>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</si>
  <si>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</si>
  <si>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</si>
  <si>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</si>
  <si>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</si>
  <si>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</si>
  <si>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</si>
  <si>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</si>
  <si>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</si>
  <si>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</si>
  <si>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</si>
  <si>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</si>
  <si>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</si>
  <si>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</si>
  <si>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</si>
  <si>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</si>
  <si>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</si>
  <si>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</si>
  <si>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</si>
  <si>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</si>
  <si>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</si>
  <si>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</si>
  <si>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</si>
  <si>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</si>
  <si>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</si>
  <si>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</si>
  <si>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</si>
  <si>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</si>
  <si>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</si>
  <si>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</si>
  <si>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</si>
  <si>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</si>
  <si>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</si>
  <si>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</si>
  <si>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</si>
  <si>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</si>
  <si>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</si>
  <si>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</si>
  <si>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</si>
  <si>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</si>
  <si>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</si>
  <si>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</si>
  <si>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</si>
  <si>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</si>
  <si>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</si>
  <si>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</si>
  <si>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</si>
  <si>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</si>
  <si>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</si>
  <si>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</si>
  <si>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</si>
  <si>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</si>
  <si>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</si>
  <si>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</si>
  <si>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</si>
  <si>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</si>
  <si>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</si>
  <si>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</si>
  <si>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</si>
  <si>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</si>
  <si>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</si>
  <si>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</si>
  <si>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</si>
  <si>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</si>
  <si>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</si>
  <si>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</si>
  <si>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</si>
  <si>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</si>
  <si>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</si>
  <si>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</si>
  <si>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</si>
  <si>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</si>
  <si>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</si>
  <si>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</si>
  <si>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</si>
  <si>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</si>
  <si>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</si>
  <si>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</si>
  <si>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</si>
  <si>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</si>
  <si>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</si>
  <si>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</si>
  <si>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</si>
  <si>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</si>
  <si>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</si>
  <si>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</si>
  <si>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</si>
  <si>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</si>
  <si>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</si>
  <si>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</si>
  <si>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</si>
  <si>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</si>
  <si>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</si>
  <si>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</si>
  <si>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</si>
  <si>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</si>
  <si>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</si>
  <si>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</si>
  <si>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</si>
  <si>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</si>
  <si>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</si>
  <si>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</si>
  <si>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</si>
  <si>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</si>
  <si>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</si>
  <si>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</si>
  <si>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</si>
  <si>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</si>
  <si>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</si>
  <si>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</si>
  <si>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</si>
  <si>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</si>
  <si>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</si>
  <si>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</si>
  <si>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</si>
  <si>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</si>
  <si>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</si>
  <si>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</si>
  <si>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</si>
  <si>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</si>
  <si>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</si>
  <si>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</si>
  <si>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</si>
  <si>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</si>
  <si>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</si>
  <si>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</si>
  <si>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</si>
  <si>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</si>
  <si>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</si>
  <si>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</si>
  <si>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</si>
  <si>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</si>
  <si>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</si>
  <si>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</si>
  <si>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</si>
  <si>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</si>
  <si>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</si>
  <si>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</si>
  <si>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</si>
  <si>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</si>
  <si>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青森県田舎館村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</si>
  <si>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</si>
  <si>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</si>
  <si>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</si>
  <si>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</si>
  <si>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</si>
  <si>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</si>
  <si>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</si>
  <si>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</si>
  <si>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</si>
  <si>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</si>
  <si>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</si>
  <si>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</si>
  <si>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</si>
  <si>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</si>
  <si>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</si>
  <si>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</si>
  <si>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</si>
  <si>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</si>
  <si>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</si>
  <si>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</si>
  <si>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</si>
  <si>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</si>
  <si>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</si>
  <si>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</si>
  <si>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</si>
  <si>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</si>
  <si>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</si>
  <si>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</si>
  <si>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</si>
  <si>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</si>
  <si>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</si>
  <si>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</si>
  <si>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</si>
  <si>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</si>
  <si>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</si>
  <si>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</si>
  <si>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</si>
  <si>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</si>
  <si>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</si>
  <si>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</si>
  <si>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</si>
  <si>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</si>
  <si>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</si>
  <si>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</si>
  <si>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</si>
  <si>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</si>
  <si>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</si>
  <si>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</si>
  <si>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</si>
  <si>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</si>
  <si>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</si>
  <si>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</si>
  <si>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</si>
  <si>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</si>
  <si>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</si>
  <si>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</si>
  <si>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</si>
  <si>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</si>
  <si>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</si>
  <si>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</si>
  <si>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</si>
  <si>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</si>
  <si>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</si>
  <si>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</si>
  <si>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</si>
  <si>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</si>
  <si>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</si>
  <si>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</si>
  <si>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</si>
  <si>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</si>
  <si>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</si>
  <si>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</si>
  <si>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</si>
  <si>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</si>
  <si>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</si>
  <si>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</si>
  <si>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</si>
  <si>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</si>
  <si>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</si>
  <si>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</si>
  <si>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</si>
  <si>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</si>
  <si>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</si>
  <si>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</si>
  <si>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</si>
  <si>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</si>
  <si>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</si>
  <si>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</si>
  <si>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</si>
  <si>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</si>
  <si>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</si>
  <si>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</si>
  <si>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</si>
  <si>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</si>
  <si>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</si>
  <si>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</si>
  <si>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</si>
  <si>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</si>
  <si>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</si>
  <si>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</si>
  <si>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</si>
  <si>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</si>
  <si>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</si>
  <si>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</si>
  <si>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</si>
  <si>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</si>
  <si>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</si>
  <si>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</si>
  <si>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</si>
  <si>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</si>
  <si>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</si>
  <si>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</si>
  <si>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</si>
  <si>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</si>
  <si>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</si>
  <si>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</si>
  <si>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</si>
  <si>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</si>
  <si>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</si>
  <si>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</si>
  <si>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</si>
  <si>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</si>
  <si>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</si>
  <si>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</si>
  <si>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</si>
  <si>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</si>
  <si>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</si>
  <si>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</si>
  <si>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</si>
  <si>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</si>
  <si>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</si>
  <si>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</si>
  <si>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</si>
  <si>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</si>
  <si>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</si>
  <si>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</si>
  <si>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</si>
  <si>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</si>
  <si>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</si>
  <si>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</si>
  <si>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</si>
  <si>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</si>
  <si>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</si>
  <si>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</si>
  <si>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</si>
  <si>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</si>
  <si>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</si>
  <si>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</si>
  <si>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</si>
  <si>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</si>
  <si>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</si>
  <si>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</si>
  <si>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</si>
  <si>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</si>
  <si>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</si>
  <si>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</si>
  <si>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</si>
  <si>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</si>
  <si>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</si>
  <si>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</si>
  <si>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</si>
  <si>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</si>
  <si>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</si>
  <si>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</si>
  <si>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</si>
  <si>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</si>
  <si>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</si>
  <si>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</si>
  <si>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</si>
  <si>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</si>
  <si>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</si>
  <si>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</si>
  <si>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</si>
  <si>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</si>
  <si>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3.58</t>
  </si>
  <si>
    <t>▲ 0.27</t>
  </si>
  <si>
    <t>▲ 7.88</t>
  </si>
  <si>
    <t>▲ 11.83</t>
  </si>
  <si>
    <t>▲ 15.85</t>
  </si>
  <si>
    <t>一般会計</t>
  </si>
  <si>
    <t>国民健康保険特別会計</t>
  </si>
  <si>
    <t>介護保険特別会計</t>
  </si>
  <si>
    <t>下水道事業会計</t>
  </si>
  <si>
    <t>▲ 3.25</t>
  </si>
  <si>
    <t>水道事業会計</t>
  </si>
  <si>
    <t>農業集落排水事業会計</t>
  </si>
  <si>
    <t>後期高齢者医療特別会計</t>
  </si>
  <si>
    <t>その他会計（赤字）</t>
  </si>
  <si>
    <t>その他会計（黒字）</t>
  </si>
  <si>
    <t>黒石地区清掃施設組合</t>
    <rPh sb="0" eb="2">
      <t>クロイシ</t>
    </rPh>
    <rPh sb="2" eb="4">
      <t>チク</t>
    </rPh>
    <rPh sb="4" eb="6">
      <t>セイソウ</t>
    </rPh>
    <rPh sb="6" eb="8">
      <t>シセツ</t>
    </rPh>
    <rPh sb="8" eb="10">
      <t>クミアイ</t>
    </rPh>
    <phoneticPr fontId="24"/>
  </si>
  <si>
    <t>南黒地方福祉事務組合</t>
    <rPh sb="0" eb="2">
      <t>ナンコク</t>
    </rPh>
    <rPh sb="2" eb="4">
      <t>チホウ</t>
    </rPh>
    <rPh sb="4" eb="6">
      <t>フクシ</t>
    </rPh>
    <rPh sb="6" eb="8">
      <t>ジム</t>
    </rPh>
    <rPh sb="8" eb="10">
      <t>クミアイ</t>
    </rPh>
    <phoneticPr fontId="24"/>
  </si>
  <si>
    <t>津軽広域水道企業団</t>
    <rPh sb="0" eb="2">
      <t>ツガル</t>
    </rPh>
    <rPh sb="2" eb="4">
      <t>コウイキ</t>
    </rPh>
    <rPh sb="4" eb="6">
      <t>スイドウ</t>
    </rPh>
    <rPh sb="6" eb="9">
      <t>キギョウダン</t>
    </rPh>
    <phoneticPr fontId="24"/>
  </si>
  <si>
    <t>津軽広域連合</t>
    <rPh sb="0" eb="2">
      <t>ツガル</t>
    </rPh>
    <rPh sb="2" eb="4">
      <t>コウイキ</t>
    </rPh>
    <rPh sb="4" eb="6">
      <t>レンゴウ</t>
    </rPh>
    <phoneticPr fontId="24"/>
  </si>
  <si>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</si>
  <si>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</si>
  <si>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</si>
  <si>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弘前地区消防事務組合</t>
    <rPh sb="0" eb="2">
      <t>ヒロサキ</t>
    </rPh>
    <rPh sb="2" eb="4">
      <t>チク</t>
    </rPh>
    <rPh sb="3" eb="4">
      <t>イシジ</t>
    </rPh>
    <rPh sb="4" eb="6">
      <t>ショウボウ</t>
    </rPh>
    <rPh sb="6" eb="8">
      <t>ジム</t>
    </rPh>
    <rPh sb="8" eb="10">
      <t>クミアイ</t>
    </rPh>
    <phoneticPr fontId="24"/>
  </si>
  <si>
    <t>田舎館村土地開発公社</t>
    <rPh sb="0" eb="4">
      <t>イナカダテムラ</t>
    </rPh>
    <rPh sb="4" eb="6">
      <t>トチ</t>
    </rPh>
    <rPh sb="6" eb="8">
      <t>カイハツ</t>
    </rPh>
    <rPh sb="8" eb="10">
      <t>コウシャ</t>
    </rPh>
    <phoneticPr fontId="24"/>
  </si>
  <si>
    <t>(株)アイナック</t>
    <rPh sb="0" eb="3">
      <t>カブ</t>
    </rPh>
    <phoneticPr fontId="24"/>
  </si>
  <si>
    <t>-</t>
    <phoneticPr fontId="2"/>
  </si>
  <si>
    <t>-</t>
    <phoneticPr fontId="2"/>
  </si>
  <si>
    <t>-</t>
    <phoneticPr fontId="5"/>
  </si>
  <si>
    <t>-</t>
    <phoneticPr fontId="2"/>
  </si>
  <si>
    <t>-</t>
    <phoneticPr fontId="2"/>
  </si>
  <si>
    <t>青森県市町村総合事務組合</t>
    <rPh sb="0" eb="3">
      <t>アオモリケン</t>
    </rPh>
    <rPh sb="3" eb="6">
      <t>シチョウソン</t>
    </rPh>
    <rPh sb="6" eb="8">
      <t>ソウゴウ</t>
    </rPh>
    <rPh sb="8" eb="10">
      <t>ジム</t>
    </rPh>
    <rPh sb="10" eb="12">
      <t>クミアイ</t>
    </rPh>
    <phoneticPr fontId="24"/>
  </si>
  <si>
    <t>青森県交通災害共済組合</t>
    <rPh sb="0" eb="3">
      <t>アオモリケン</t>
    </rPh>
    <rPh sb="3" eb="5">
      <t>コウツウ</t>
    </rPh>
    <rPh sb="5" eb="7">
      <t>サイガイ</t>
    </rPh>
    <rPh sb="7" eb="9">
      <t>キョウサイ</t>
    </rPh>
    <rPh sb="9" eb="11">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</si>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</sst>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36643</c:v>
                </c:pt>
                <c:pt idx="1">
                  <c:v>27685</c:v>
                </c:pt>
                <c:pt idx="2">
                  <c:v>32705</c:v>
                </c:pt>
                <c:pt idx="3">
                  <c:v>27554</c:v>
                </c:pt>
                <c:pt idx="4">
                  <c:v>105087</c:v>
                </c:pt>
              </c:numCache>
            </c:numRef>
          </c:val>
          <c:smooth val="0"/>
        </c:ser>
        <c:dLbls>
          <c:showLegendKey val="0"/>
          <c:showVal val="0"/>
          <c:showCatName val="0"/>
          <c:showSerName val="0"/>
          <c:showPercent val="0"/>
          <c:showBubbleSize val="0"/>
        </c:dLbls>
        <c:marker val="1"/>
        <c:smooth val="0"/>
        <c:axId val="452185520"/>
        <c:axId val="452185128"/>
      </c:lineChart>
      <c:catAx>
        <c:axId val="452185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2185128"/>
        <c:crosses val="autoZero"/>
        <c:auto val="1"/>
        <c:lblAlgn val="ctr"/>
        <c:lblOffset val="100"/>
        <c:tickLblSkip val="1"/>
        <c:tickMarkSkip val="1"/>
        <c:noMultiLvlLbl val="0"/>
      </c:catAx>
      <c:valAx>
        <c:axId val="45218512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2185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18.68</c:v>
                </c:pt>
                <c:pt idx="1">
                  <c:v>20.63</c:v>
                </c:pt>
                <c:pt idx="2">
                  <c:v>18.63</c:v>
                </c:pt>
                <c:pt idx="3">
                  <c:v>17.239999999999998</c:v>
                </c:pt>
                <c:pt idx="4">
                  <c:v>8.27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7.93</c:v>
                </c:pt>
                <c:pt idx="1">
                  <c:v>17.27</c:v>
                </c:pt>
                <c:pt idx="2">
                  <c:v>26.48</c:v>
                </c:pt>
                <c:pt idx="3">
                  <c:v>32.86</c:v>
                </c:pt>
                <c:pt idx="4">
                  <c:v>40.82</c:v>
                </c:pt>
              </c:numCache>
            </c:numRef>
          </c:val>
        </c:ser>
        <c:dLbls>
          <c:showLegendKey val="0"/>
          <c:showVal val="0"/>
          <c:showCatName val="0"/>
          <c:showSerName val="0"/>
          <c:showPercent val="0"/>
          <c:showBubbleSize val="0"/>
        </c:dLbls>
        <c:gapWidth val="250"/>
        <c:overlap val="100"/>
        <c:axId val="452186304"/>
        <c:axId val="452186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-3.58</c:v>
                </c:pt>
                <c:pt idx="1">
                  <c:v>-0.27</c:v>
                </c:pt>
                <c:pt idx="2">
                  <c:v>-7.88</c:v>
                </c:pt>
                <c:pt idx="3">
                  <c:v>-11.83</c:v>
                </c:pt>
                <c:pt idx="4">
                  <c:v>-15.85</c:v>
                </c:pt>
              </c:numCache>
            </c:numRef>
          </c:val>
          <c:smooth val="0"/>
        </c:ser>
        <c:dLbls>
          <c:showLegendKey val="0"/>
          <c:showVal val="0"/>
          <c:showCatName val="0"/>
          <c:showSerName val="0"/>
          <c:showPercent val="0"/>
          <c:showBubbleSize val="0"/>
        </c:dLbls>
        <c:marker val="1"/>
        <c:smooth val="0"/>
        <c:axId val="452186304"/>
        <c:axId val="452186696"/>
      </c:lineChart>
      <c:catAx>
        <c:axId val="45218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2186696"/>
        <c:crosses val="autoZero"/>
        <c:auto val="1"/>
        <c:lblAlgn val="ctr"/>
        <c:lblOffset val="100"/>
        <c:tickLblSkip val="1"/>
        <c:tickMarkSkip val="1"/>
        <c:noMultiLvlLbl val="0"/>
      </c:catAx>
      <c:valAx>
        <c:axId val="452186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18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7.0000000000000007E-2</c:v>
                </c:pt>
                <c:pt idx="2">
                  <c:v>#N/A</c:v>
                </c:pt>
                <c:pt idx="3">
                  <c:v>0.27</c:v>
                </c:pt>
                <c:pt idx="4">
                  <c:v>#N/A</c:v>
                </c:pt>
                <c:pt idx="5">
                  <c:v>0.44</c:v>
                </c:pt>
                <c:pt idx="6">
                  <c:v>#N/A</c:v>
                </c:pt>
                <c:pt idx="7">
                  <c:v>0.61</c:v>
                </c:pt>
                <c:pt idx="8">
                  <c:v>#N/A</c:v>
                </c:pt>
                <c:pt idx="9">
                  <c:v>0.57999999999999996</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3.9</c:v>
                </c:pt>
                <c:pt idx="2">
                  <c:v>#N/A</c:v>
                </c:pt>
                <c:pt idx="3">
                  <c:v>3.04</c:v>
                </c:pt>
                <c:pt idx="4">
                  <c:v>#N/A</c:v>
                </c:pt>
                <c:pt idx="5">
                  <c:v>2.0499999999999998</c:v>
                </c:pt>
                <c:pt idx="6">
                  <c:v>#N/A</c:v>
                </c:pt>
                <c:pt idx="7">
                  <c:v>1.48</c:v>
                </c:pt>
                <c:pt idx="8">
                  <c:v>#N/A</c:v>
                </c:pt>
                <c:pt idx="9">
                  <c:v>0.95</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3.25</c:v>
                </c:pt>
                <c:pt idx="1">
                  <c:v>#N/A</c:v>
                </c:pt>
                <c:pt idx="2">
                  <c:v>#N/A</c:v>
                </c:pt>
                <c:pt idx="3">
                  <c:v>0</c:v>
                </c:pt>
                <c:pt idx="4">
                  <c:v>#N/A</c:v>
                </c:pt>
                <c:pt idx="5">
                  <c:v>0</c:v>
                </c:pt>
                <c:pt idx="6">
                  <c:v>#N/A</c:v>
                </c:pt>
                <c:pt idx="7">
                  <c:v>0</c:v>
                </c:pt>
                <c:pt idx="8">
                  <c:v>#N/A</c:v>
                </c:pt>
                <c:pt idx="9">
                  <c:v>1.37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2.65</c:v>
                </c:pt>
                <c:pt idx="2">
                  <c:v>#N/A</c:v>
                </c:pt>
                <c:pt idx="3">
                  <c:v>2.2200000000000002</c:v>
                </c:pt>
                <c:pt idx="4">
                  <c:v>#N/A</c:v>
                </c:pt>
                <c:pt idx="5">
                  <c:v>2.61</c:v>
                </c:pt>
                <c:pt idx="6">
                  <c:v>#N/A</c:v>
                </c:pt>
                <c:pt idx="7">
                  <c:v>3.23</c:v>
                </c:pt>
                <c:pt idx="8">
                  <c:v>#N/A</c:v>
                </c:pt>
                <c:pt idx="9">
                  <c:v>3.78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5.62</c:v>
                </c:pt>
                <c:pt idx="2">
                  <c:v>#N/A</c:v>
                </c:pt>
                <c:pt idx="3">
                  <c:v>5.95</c:v>
                </c:pt>
                <c:pt idx="4">
                  <c:v>#N/A</c:v>
                </c:pt>
                <c:pt idx="5">
                  <c:v>4.18</c:v>
                </c:pt>
                <c:pt idx="6">
                  <c:v>#N/A</c:v>
                </c:pt>
                <c:pt idx="7">
                  <c:v>2.93</c:v>
                </c:pt>
                <c:pt idx="8">
                  <c:v>#N/A</c:v>
                </c:pt>
                <c:pt idx="9">
                  <c:v>4.09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18.68</c:v>
                </c:pt>
                <c:pt idx="2">
                  <c:v>#N/A</c:v>
                </c:pt>
                <c:pt idx="3">
                  <c:v>20.63</c:v>
                </c:pt>
                <c:pt idx="4">
                  <c:v>#N/A</c:v>
                </c:pt>
                <c:pt idx="5">
                  <c:v>18.63</c:v>
                </c:pt>
                <c:pt idx="6">
                  <c:v>#N/A</c:v>
                </c:pt>
                <c:pt idx="7">
                  <c:v>17.239999999999998</c:v>
                </c:pt>
                <c:pt idx="8">
                  <c:v>#N/A</c:v>
                </c:pt>
                <c:pt idx="9">
                  <c:v>8.27</c:v>
                </c:pt>
              </c:numCache>
            </c:numRef>
          </c:val>
        </c:ser>
        <c:dLbls>
          <c:showLegendKey val="0"/>
          <c:showVal val="0"/>
          <c:showCatName val="0"/>
          <c:showSerName val="0"/>
          <c:showPercent val="0"/>
          <c:showBubbleSize val="0"/>
        </c:dLbls>
        <c:gapWidth val="150"/>
        <c:overlap val="100"/>
        <c:axId val="452187480"/>
        <c:axId val="452187872"/>
      </c:barChart>
      <c:catAx>
        <c:axId val="452187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2187872"/>
        <c:crosses val="autoZero"/>
        <c:auto val="1"/>
        <c:lblAlgn val="ctr"/>
        <c:lblOffset val="100"/>
        <c:tickLblSkip val="1"/>
        <c:tickMarkSkip val="1"/>
        <c:noMultiLvlLbl val="0"/>
      </c:catAx>
      <c:valAx>
        <c:axId val="452187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187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471</c:v>
                </c:pt>
                <c:pt idx="5">
                  <c:v>439</c:v>
                </c:pt>
                <c:pt idx="8">
                  <c:v>389</c:v>
                </c:pt>
                <c:pt idx="11">
                  <c:v>391</c:v>
                </c:pt>
                <c:pt idx="14">
                  <c:v>392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c:v>
                </c:pt>
                <c:pt idx="3">
                  <c:v>8</c:v>
                </c:pt>
                <c:pt idx="6">
                  <c:v>8</c:v>
                </c:pt>
                <c:pt idx="9">
                  <c:v>8</c:v>
                </c:pt>
                <c:pt idx="12">
                  <c:v>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25</c:v>
                </c:pt>
                <c:pt idx="3">
                  <c:v>23</c:v>
                </c:pt>
                <c:pt idx="6">
                  <c:v>20</c:v>
                </c:pt>
                <c:pt idx="9">
                  <c:v>17</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187</c:v>
                </c:pt>
                <c:pt idx="3">
                  <c:v>199</c:v>
                </c:pt>
                <c:pt idx="6">
                  <c:v>195</c:v>
                </c:pt>
                <c:pt idx="9">
                  <c:v>214</c:v>
                </c:pt>
                <c:pt idx="12">
                  <c:v>226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744</c:v>
                </c:pt>
                <c:pt idx="3">
                  <c:v>684</c:v>
                </c:pt>
                <c:pt idx="6">
                  <c:v>601</c:v>
                </c:pt>
                <c:pt idx="9">
                  <c:v>563</c:v>
                </c:pt>
                <c:pt idx="12">
                  <c:v>537</c:v>
                </c:pt>
              </c:numCache>
            </c:numRef>
          </c:val>
        </c:ser>
        <c:dLbls>
          <c:showLegendKey val="0"/>
          <c:showVal val="0"/>
          <c:showCatName val="0"/>
          <c:showSerName val="0"/>
          <c:showPercent val="0"/>
          <c:showBubbleSize val="0"/>
        </c:dLbls>
        <c:gapWidth val="100"/>
        <c:overlap val="100"/>
        <c:axId val="489486672"/>
        <c:axId val="489487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493</c:v>
                </c:pt>
                <c:pt idx="2">
                  <c:v>#N/A</c:v>
                </c:pt>
                <c:pt idx="3">
                  <c:v>#N/A</c:v>
                </c:pt>
                <c:pt idx="4">
                  <c:v>475</c:v>
                </c:pt>
                <c:pt idx="5">
                  <c:v>#N/A</c:v>
                </c:pt>
                <c:pt idx="6">
                  <c:v>#N/A</c:v>
                </c:pt>
                <c:pt idx="7">
                  <c:v>435</c:v>
                </c:pt>
                <c:pt idx="8">
                  <c:v>#N/A</c:v>
                </c:pt>
                <c:pt idx="9">
                  <c:v>#N/A</c:v>
                </c:pt>
                <c:pt idx="10">
                  <c:v>411</c:v>
                </c:pt>
                <c:pt idx="11">
                  <c:v>#N/A</c:v>
                </c:pt>
                <c:pt idx="12">
                  <c:v>#N/A</c:v>
                </c:pt>
                <c:pt idx="13">
                  <c:v>399</c:v>
                </c:pt>
                <c:pt idx="14">
                  <c:v>#N/A</c:v>
                </c:pt>
              </c:numCache>
            </c:numRef>
          </c:val>
          <c:smooth val="0"/>
        </c:ser>
        <c:dLbls>
          <c:showLegendKey val="0"/>
          <c:showVal val="0"/>
          <c:showCatName val="0"/>
          <c:showSerName val="0"/>
          <c:showPercent val="0"/>
          <c:showBubbleSize val="0"/>
        </c:dLbls>
        <c:marker val="1"/>
        <c:smooth val="0"/>
        <c:axId val="489486672"/>
        <c:axId val="489487064"/>
      </c:lineChart>
      <c:catAx>
        <c:axId val="48948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487064"/>
        <c:crosses val="autoZero"/>
        <c:auto val="1"/>
        <c:lblAlgn val="ctr"/>
        <c:lblOffset val="100"/>
        <c:tickLblSkip val="1"/>
        <c:tickMarkSkip val="1"/>
        <c:noMultiLvlLbl val="0"/>
      </c:catAx>
      <c:valAx>
        <c:axId val="489487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48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4803</c:v>
                </c:pt>
                <c:pt idx="5">
                  <c:v>4751</c:v>
                </c:pt>
                <c:pt idx="8">
                  <c:v>4381</c:v>
                </c:pt>
                <c:pt idx="11">
                  <c:v>4533</c:v>
                </c:pt>
                <c:pt idx="14">
                  <c:v>4324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93</c:v>
                </c:pt>
                <c:pt idx="5">
                  <c:v>42</c:v>
                </c:pt>
                <c:pt idx="8">
                  <c:v>36</c:v>
                </c:pt>
                <c:pt idx="11">
                  <c:v>27</c:v>
                </c:pt>
                <c:pt idx="14">
                  <c:v>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204</c:v>
                </c:pt>
                <c:pt idx="5">
                  <c:v>470</c:v>
                </c:pt>
                <c:pt idx="8">
                  <c:v>702</c:v>
                </c:pt>
                <c:pt idx="11">
                  <c:v>842</c:v>
                </c:pt>
                <c:pt idx="14">
                  <c:v>1021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12</c:v>
                </c:pt>
                <c:pt idx="3">
                  <c:v>11</c:v>
                </c:pt>
                <c:pt idx="6">
                  <c:v>10</c:v>
                </c:pt>
                <c:pt idx="9">
                  <c:v>9</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1077</c:v>
                </c:pt>
                <c:pt idx="3">
                  <c:v>991</c:v>
                </c:pt>
                <c:pt idx="6">
                  <c:v>911</c:v>
                </c:pt>
                <c:pt idx="9">
                  <c:v>814</c:v>
                </c:pt>
                <c:pt idx="12">
                  <c:v>713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140</c:v>
                </c:pt>
                <c:pt idx="3">
                  <c:v>129</c:v>
                </c:pt>
                <c:pt idx="6">
                  <c:v>127</c:v>
                </c:pt>
                <c:pt idx="9">
                  <c:v>126</c:v>
                </c:pt>
                <c:pt idx="12">
                  <c:v>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2277</c:v>
                </c:pt>
                <c:pt idx="3">
                  <c:v>2307</c:v>
                </c:pt>
                <c:pt idx="6">
                  <c:v>2409</c:v>
                </c:pt>
                <c:pt idx="9">
                  <c:v>2431</c:v>
                </c:pt>
                <c:pt idx="12">
                  <c:v>2539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72</c:v>
                </c:pt>
                <c:pt idx="3">
                  <c:v>63</c:v>
                </c:pt>
                <c:pt idx="6">
                  <c:v>55</c:v>
                </c:pt>
                <c:pt idx="9">
                  <c:v>47</c:v>
                </c:pt>
                <c:pt idx="12">
                  <c:v>144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4755</c:v>
                </c:pt>
                <c:pt idx="3">
                  <c:v>4390</c:v>
                </c:pt>
                <c:pt idx="6">
                  <c:v>3965</c:v>
                </c:pt>
                <c:pt idx="9">
                  <c:v>3631</c:v>
                </c:pt>
                <c:pt idx="12">
                  <c:v>3567</c:v>
                </c:pt>
              </c:numCache>
            </c:numRef>
          </c:val>
        </c:ser>
        <c:dLbls>
          <c:showLegendKey val="0"/>
          <c:showVal val="0"/>
          <c:showCatName val="0"/>
          <c:showSerName val="0"/>
          <c:showPercent val="0"/>
          <c:showBubbleSize val="0"/>
        </c:dLbls>
        <c:gapWidth val="100"/>
        <c:overlap val="100"/>
        <c:axId val="489489416"/>
        <c:axId val="489489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3232</c:v>
                </c:pt>
                <c:pt idx="2">
                  <c:v>#N/A</c:v>
                </c:pt>
                <c:pt idx="3">
                  <c:v>#N/A</c:v>
                </c:pt>
                <c:pt idx="4">
                  <c:v>2629</c:v>
                </c:pt>
                <c:pt idx="5">
                  <c:v>#N/A</c:v>
                </c:pt>
                <c:pt idx="6">
                  <c:v>#N/A</c:v>
                </c:pt>
                <c:pt idx="7">
                  <c:v>2358</c:v>
                </c:pt>
                <c:pt idx="8">
                  <c:v>#N/A</c:v>
                </c:pt>
                <c:pt idx="9">
                  <c:v>#N/A</c:v>
                </c:pt>
                <c:pt idx="10">
                  <c:v>1656</c:v>
                </c:pt>
                <c:pt idx="11">
                  <c:v>#N/A</c:v>
                </c:pt>
                <c:pt idx="12">
                  <c:v>#N/A</c:v>
                </c:pt>
                <c:pt idx="13">
                  <c:v>1656</c:v>
                </c:pt>
                <c:pt idx="14">
                  <c:v>#N/A</c:v>
                </c:pt>
              </c:numCache>
            </c:numRef>
          </c:val>
          <c:smooth val="0"/>
        </c:ser>
        <c:dLbls>
          <c:showLegendKey val="0"/>
          <c:showVal val="0"/>
          <c:showCatName val="0"/>
          <c:showSerName val="0"/>
          <c:showPercent val="0"/>
          <c:showBubbleSize val="0"/>
        </c:dLbls>
        <c:marker val="1"/>
        <c:smooth val="0"/>
        <c:axId val="489489416"/>
        <c:axId val="489489808"/>
      </c:lineChart>
      <c:catAx>
        <c:axId val="48948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9489808"/>
        <c:crosses val="autoZero"/>
        <c:auto val="1"/>
        <c:lblAlgn val="ctr"/>
        <c:lblOffset val="100"/>
        <c:tickLblSkip val="1"/>
        <c:tickMarkSkip val="1"/>
        <c:noMultiLvlLbl val="0"/>
      </c:catAx>
      <c:valAx>
        <c:axId val="48948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489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8,222
8,210
22.31
4,288,575
4,082,200
206,375
2,495,653
3,567,297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78.5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ここ数年、類似団体平均値で推移している。人口減少に加え農業従事者の高齢化や後継者不足により、税収増加を見込めない状況である。今後も地元就業が出来るよう企業誘致活動や行財政改革を図りながら財政の健全化に努める。</a:t>
          </a:r>
          <a:endParaRPr lang="ja-JP" altLang="ja-JP" sz="14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81845</xdr:rowOff>
    </xdr:to>
    <xdr:cxnSp macro="">
      <xdr:nvCxnSpPr>
        <xdr:cNvPr id="67" name="直線コネクタ 66"/>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81845</xdr:rowOff>
    </xdr:to>
    <xdr:cxnSp macro="">
      <xdr:nvCxnSpPr>
        <xdr:cNvPr id="70" name="直線コネクタ 69"/>
        <xdr:cNvCxnSpPr/>
      </xdr:nvCxnSpPr>
      <xdr:spPr>
        <a:xfrm>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2" name="テキスト ボックス 7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68439</xdr:rowOff>
    </xdr:from>
    <xdr:to>
      <xdr:col>4</xdr:col>
      <xdr:colOff>482600</xdr:colOff>
      <xdr:row>43</xdr:row>
      <xdr:rowOff>68439</xdr:rowOff>
    </xdr:to>
    <xdr:cxnSp macro="">
      <xdr:nvCxnSpPr>
        <xdr:cNvPr id="73" name="直線コネクタ 72"/>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75" name="テキスト ボックス 74"/>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41628</xdr:rowOff>
    </xdr:from>
    <xdr:to>
      <xdr:col>3</xdr:col>
      <xdr:colOff>279400</xdr:colOff>
      <xdr:row>43</xdr:row>
      <xdr:rowOff>68439</xdr:rowOff>
    </xdr:to>
    <xdr:cxnSp macro="">
      <xdr:nvCxnSpPr>
        <xdr:cNvPr id="76" name="直線コネクタ 75"/>
        <xdr:cNvCxnSpPr/>
      </xdr:nvCxnSpPr>
      <xdr:spPr>
        <a:xfrm>
          <a:off x="1447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78" name="テキスト ボックス 77"/>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6" name="円/楕円 85"/>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47572</xdr:rowOff>
    </xdr:from>
    <xdr:ext cx="762000" cy="259045"/>
    <xdr:sp macro="" textlink="">
      <xdr:nvSpPr>
        <xdr:cNvPr id="87" name="財政力該当値テキスト"/>
        <xdr:cNvSpPr txBox="1"/>
      </xdr:nvSpPr>
      <xdr:spPr>
        <a:xfrm>
          <a:off x="50419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8" name="円/楕円 87"/>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142822</xdr:rowOff>
    </xdr:from>
    <xdr:ext cx="736600" cy="259045"/>
    <xdr:sp macro="" textlink="">
      <xdr:nvSpPr>
        <xdr:cNvPr id="89" name="テキスト ボックス 88"/>
        <xdr:cNvSpPr txBox="1"/>
      </xdr:nvSpPr>
      <xdr:spPr>
        <a:xfrm>
          <a:off x="3733800" y="7172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17639</xdr:rowOff>
    </xdr:from>
    <xdr:to>
      <xdr:col>4</xdr:col>
      <xdr:colOff>533400</xdr:colOff>
      <xdr:row>43</xdr:row>
      <xdr:rowOff>119239</xdr:rowOff>
    </xdr:to>
    <xdr:sp macro="" textlink="">
      <xdr:nvSpPr>
        <xdr:cNvPr id="90" name="円/楕円 89"/>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129416</xdr:rowOff>
    </xdr:from>
    <xdr:ext cx="762000" cy="259045"/>
    <xdr:sp macro="" textlink="">
      <xdr:nvSpPr>
        <xdr:cNvPr id="91" name="テキスト ボックス 90"/>
        <xdr:cNvSpPr txBox="1"/>
      </xdr:nvSpPr>
      <xdr:spPr>
        <a:xfrm>
          <a:off x="2844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17639</xdr:rowOff>
    </xdr:from>
    <xdr:to>
      <xdr:col>3</xdr:col>
      <xdr:colOff>330200</xdr:colOff>
      <xdr:row>43</xdr:row>
      <xdr:rowOff>119239</xdr:rowOff>
    </xdr:to>
    <xdr:sp macro="" textlink="">
      <xdr:nvSpPr>
        <xdr:cNvPr id="92" name="円/楕円 91"/>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93" name="テキスト ボックス 92"/>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162278</xdr:rowOff>
    </xdr:from>
    <xdr:to>
      <xdr:col>2</xdr:col>
      <xdr:colOff>127000</xdr:colOff>
      <xdr:row>43</xdr:row>
      <xdr:rowOff>92428</xdr:rowOff>
    </xdr:to>
    <xdr:sp macro="" textlink="">
      <xdr:nvSpPr>
        <xdr:cNvPr id="94" name="円/楕円 93"/>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102605</xdr:rowOff>
    </xdr:from>
    <xdr:ext cx="762000" cy="259045"/>
    <xdr:sp macro="" textlink="">
      <xdr:nvSpPr>
        <xdr:cNvPr id="95" name="テキスト ボックス 94"/>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人件費及び公債費の削減は順調に推移しているものの、扶助費や施設の維持費が増加傾向となっており将来的な不安要素となっている。今後も経常的経費抑制のため惰性に流されず真に必要な経費の見直しに努める。</a:t>
          </a:r>
          <a:endParaRPr lang="ja-JP" altLang="ja-JP" sz="1400"/>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123825</xdr:rowOff>
    </xdr:from>
    <xdr:to>
      <xdr:col>7</xdr:col>
      <xdr:colOff>152400</xdr:colOff>
      <xdr:row>64</xdr:row>
      <xdr:rowOff>151977</xdr:rowOff>
    </xdr:to>
    <xdr:cxnSp macro="">
      <xdr:nvCxnSpPr>
        <xdr:cNvPr id="130" name="直線コネクタ 129"/>
        <xdr:cNvCxnSpPr/>
      </xdr:nvCxnSpPr>
      <xdr:spPr>
        <a:xfrm>
          <a:off x="4114800" y="1109662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115781</xdr:rowOff>
    </xdr:from>
    <xdr:to>
      <xdr:col>6</xdr:col>
      <xdr:colOff>0</xdr:colOff>
      <xdr:row>64</xdr:row>
      <xdr:rowOff>123825</xdr:rowOff>
    </xdr:to>
    <xdr:cxnSp macro="">
      <xdr:nvCxnSpPr>
        <xdr:cNvPr id="133" name="直線コネクタ 132"/>
        <xdr:cNvCxnSpPr/>
      </xdr:nvCxnSpPr>
      <xdr:spPr>
        <a:xfrm>
          <a:off x="3225800" y="110885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79587</xdr:rowOff>
    </xdr:from>
    <xdr:to>
      <xdr:col>4</xdr:col>
      <xdr:colOff>482600</xdr:colOff>
      <xdr:row>64</xdr:row>
      <xdr:rowOff>115781</xdr:rowOff>
    </xdr:to>
    <xdr:cxnSp macro="">
      <xdr:nvCxnSpPr>
        <xdr:cNvPr id="136" name="直線コネクタ 135"/>
        <xdr:cNvCxnSpPr/>
      </xdr:nvCxnSpPr>
      <xdr:spPr>
        <a:xfrm>
          <a:off x="2336800" y="1105238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79587</xdr:rowOff>
    </xdr:from>
    <xdr:to>
      <xdr:col>3</xdr:col>
      <xdr:colOff>279400</xdr:colOff>
      <xdr:row>65</xdr:row>
      <xdr:rowOff>141394</xdr:rowOff>
    </xdr:to>
    <xdr:cxnSp macro="">
      <xdr:nvCxnSpPr>
        <xdr:cNvPr id="139" name="直線コネクタ 138"/>
        <xdr:cNvCxnSpPr/>
      </xdr:nvCxnSpPr>
      <xdr:spPr>
        <a:xfrm flipV="1">
          <a:off x="1447800" y="11052387"/>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3" name="テキスト ボックス 142"/>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101177</xdr:rowOff>
    </xdr:from>
    <xdr:to>
      <xdr:col>7</xdr:col>
      <xdr:colOff>203200</xdr:colOff>
      <xdr:row>65</xdr:row>
      <xdr:rowOff>31327</xdr:rowOff>
    </xdr:to>
    <xdr:sp macro="" textlink="">
      <xdr:nvSpPr>
        <xdr:cNvPr id="149" name="円/楕円 148"/>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73254</xdr:rowOff>
    </xdr:from>
    <xdr:ext cx="762000" cy="259045"/>
    <xdr:sp macro="" textlink="">
      <xdr:nvSpPr>
        <xdr:cNvPr id="150" name="財政構造の弾力性該当値テキスト"/>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73025</xdr:rowOff>
    </xdr:from>
    <xdr:to>
      <xdr:col>6</xdr:col>
      <xdr:colOff>50800</xdr:colOff>
      <xdr:row>65</xdr:row>
      <xdr:rowOff>3175</xdr:rowOff>
    </xdr:to>
    <xdr:sp macro="" textlink="">
      <xdr:nvSpPr>
        <xdr:cNvPr id="151" name="円/楕円 150"/>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159402</xdr:rowOff>
    </xdr:from>
    <xdr:ext cx="736600" cy="259045"/>
    <xdr:sp macro="" textlink="">
      <xdr:nvSpPr>
        <xdr:cNvPr id="152" name="テキスト ボックス 151"/>
        <xdr:cNvSpPr txBox="1"/>
      </xdr:nvSpPr>
      <xdr:spPr>
        <a:xfrm>
          <a:off x="3733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64981</xdr:rowOff>
    </xdr:from>
    <xdr:to>
      <xdr:col>4</xdr:col>
      <xdr:colOff>533400</xdr:colOff>
      <xdr:row>64</xdr:row>
      <xdr:rowOff>166581</xdr:rowOff>
    </xdr:to>
    <xdr:sp macro="" textlink="">
      <xdr:nvSpPr>
        <xdr:cNvPr id="153" name="円/楕円 152"/>
        <xdr:cNvSpPr/>
      </xdr:nvSpPr>
      <xdr:spPr>
        <a:xfrm>
          <a:off x="3175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151358</xdr:rowOff>
    </xdr:from>
    <xdr:ext cx="762000" cy="259045"/>
    <xdr:sp macro="" textlink="">
      <xdr:nvSpPr>
        <xdr:cNvPr id="154" name="テキスト ボックス 153"/>
        <xdr:cNvSpPr txBox="1"/>
      </xdr:nvSpPr>
      <xdr:spPr>
        <a:xfrm>
          <a:off x="2844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28787</xdr:rowOff>
    </xdr:from>
    <xdr:to>
      <xdr:col>3</xdr:col>
      <xdr:colOff>330200</xdr:colOff>
      <xdr:row>64</xdr:row>
      <xdr:rowOff>130387</xdr:rowOff>
    </xdr:to>
    <xdr:sp macro="" textlink="">
      <xdr:nvSpPr>
        <xdr:cNvPr id="155" name="円/楕円 154"/>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115164</xdr:rowOff>
    </xdr:from>
    <xdr:ext cx="762000" cy="259045"/>
    <xdr:sp macro="" textlink="">
      <xdr:nvSpPr>
        <xdr:cNvPr id="156" name="テキスト ボックス 155"/>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90594</xdr:rowOff>
    </xdr:from>
    <xdr:to>
      <xdr:col>2</xdr:col>
      <xdr:colOff>127000</xdr:colOff>
      <xdr:row>66</xdr:row>
      <xdr:rowOff>20744</xdr:rowOff>
    </xdr:to>
    <xdr:sp macro="" textlink="">
      <xdr:nvSpPr>
        <xdr:cNvPr id="157" name="円/楕円 156"/>
        <xdr:cNvSpPr/>
      </xdr:nvSpPr>
      <xdr:spPr>
        <a:xfrm>
          <a:off x="1397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5521</xdr:rowOff>
    </xdr:from>
    <xdr:ext cx="762000" cy="259045"/>
    <xdr:sp macro="" textlink="">
      <xdr:nvSpPr>
        <xdr:cNvPr id="158" name="テキスト ボックス 157"/>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[108,077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類似団体と比較して低くなっている要因として、ゴミ処理業務や消防業務等を一部事務組合で行っていることが挙げられる。これらの負担金を含めた場合、人口</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人当たりの人件費・物件費は大幅に増加することが想定されることから、より一層の経費削減に努める。</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49039</xdr:rowOff>
    </xdr:from>
    <xdr:to>
      <xdr:col>7</xdr:col>
      <xdr:colOff>152400</xdr:colOff>
      <xdr:row>80</xdr:row>
      <xdr:rowOff>55057</xdr:rowOff>
    </xdr:to>
    <xdr:cxnSp macro="">
      <xdr:nvCxnSpPr>
        <xdr:cNvPr id="195" name="直線コネクタ 194"/>
        <xdr:cNvCxnSpPr/>
      </xdr:nvCxnSpPr>
      <xdr:spPr>
        <a:xfrm>
          <a:off x="4114800" y="13765039"/>
          <a:ext cx="8382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115572</xdr:rowOff>
    </xdr:from>
    <xdr:ext cx="762000" cy="259045"/>
    <xdr:sp macro="" textlink="">
      <xdr:nvSpPr>
        <xdr:cNvPr id="196" name="人件費・物件費等の状況平均値テキスト"/>
        <xdr:cNvSpPr txBox="1"/>
      </xdr:nvSpPr>
      <xdr:spPr>
        <a:xfrm>
          <a:off x="5041900" y="14174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44549</xdr:rowOff>
    </xdr:from>
    <xdr:to>
      <xdr:col>6</xdr:col>
      <xdr:colOff>0</xdr:colOff>
      <xdr:row>80</xdr:row>
      <xdr:rowOff>49039</xdr:rowOff>
    </xdr:to>
    <xdr:cxnSp macro="">
      <xdr:nvCxnSpPr>
        <xdr:cNvPr id="198" name="直線コネクタ 197"/>
        <xdr:cNvCxnSpPr/>
      </xdr:nvCxnSpPr>
      <xdr:spPr>
        <a:xfrm>
          <a:off x="3225800" y="13760549"/>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33757</xdr:rowOff>
    </xdr:from>
    <xdr:ext cx="736600" cy="259045"/>
    <xdr:sp macro="" textlink="">
      <xdr:nvSpPr>
        <xdr:cNvPr id="200" name="テキスト ボックス 199"/>
        <xdr:cNvSpPr txBox="1"/>
      </xdr:nvSpPr>
      <xdr:spPr>
        <a:xfrm>
          <a:off x="3733800" y="1426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20475</xdr:rowOff>
    </xdr:from>
    <xdr:to>
      <xdr:col>4</xdr:col>
      <xdr:colOff>482600</xdr:colOff>
      <xdr:row>80</xdr:row>
      <xdr:rowOff>44549</xdr:rowOff>
    </xdr:to>
    <xdr:cxnSp macro="">
      <xdr:nvCxnSpPr>
        <xdr:cNvPr id="201" name="直線コネクタ 200"/>
        <xdr:cNvCxnSpPr/>
      </xdr:nvCxnSpPr>
      <xdr:spPr>
        <a:xfrm>
          <a:off x="2336800" y="13736475"/>
          <a:ext cx="889000" cy="2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36687</xdr:rowOff>
    </xdr:from>
    <xdr:ext cx="762000" cy="259045"/>
    <xdr:sp macro="" textlink="">
      <xdr:nvSpPr>
        <xdr:cNvPr id="203" name="テキスト ボックス 202"/>
        <xdr:cNvSpPr txBox="1"/>
      </xdr:nvSpPr>
      <xdr:spPr>
        <a:xfrm>
          <a:off x="2844800" y="14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20475</xdr:rowOff>
    </xdr:from>
    <xdr:to>
      <xdr:col>3</xdr:col>
      <xdr:colOff>279400</xdr:colOff>
      <xdr:row>80</xdr:row>
      <xdr:rowOff>42241</xdr:rowOff>
    </xdr:to>
    <xdr:cxnSp macro="">
      <xdr:nvCxnSpPr>
        <xdr:cNvPr id="204" name="直線コネクタ 203"/>
        <xdr:cNvCxnSpPr/>
      </xdr:nvCxnSpPr>
      <xdr:spPr>
        <a:xfrm flipV="1">
          <a:off x="1447800" y="13736475"/>
          <a:ext cx="8890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159033</xdr:rowOff>
    </xdr:from>
    <xdr:ext cx="762000" cy="259045"/>
    <xdr:sp macro="" textlink="">
      <xdr:nvSpPr>
        <xdr:cNvPr id="206" name="テキスト ボックス 205"/>
        <xdr:cNvSpPr txBox="1"/>
      </xdr:nvSpPr>
      <xdr:spPr>
        <a:xfrm>
          <a:off x="1955800" y="1421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138946</xdr:rowOff>
    </xdr:from>
    <xdr:ext cx="762000" cy="259045"/>
    <xdr:sp macro="" textlink="">
      <xdr:nvSpPr>
        <xdr:cNvPr id="208" name="テキスト ボックス 207"/>
        <xdr:cNvSpPr txBox="1"/>
      </xdr:nvSpPr>
      <xdr:spPr>
        <a:xfrm>
          <a:off x="1066800" y="1419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4257</xdr:rowOff>
    </xdr:from>
    <xdr:to>
      <xdr:col>7</xdr:col>
      <xdr:colOff>203200</xdr:colOff>
      <xdr:row>80</xdr:row>
      <xdr:rowOff>105857</xdr:rowOff>
    </xdr:to>
    <xdr:sp macro="" textlink="">
      <xdr:nvSpPr>
        <xdr:cNvPr id="214" name="円/楕円 213"/>
        <xdr:cNvSpPr/>
      </xdr:nvSpPr>
      <xdr:spPr>
        <a:xfrm>
          <a:off x="4902200" y="137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96984</xdr:rowOff>
    </xdr:from>
    <xdr:ext cx="762000" cy="259045"/>
    <xdr:sp macro="" textlink="">
      <xdr:nvSpPr>
        <xdr:cNvPr id="215" name="人件費・物件費等の状況該当値テキスト"/>
        <xdr:cNvSpPr txBox="1"/>
      </xdr:nvSpPr>
      <xdr:spPr>
        <a:xfrm>
          <a:off x="5041900" y="1364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108,077</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169689</xdr:rowOff>
    </xdr:from>
    <xdr:to>
      <xdr:col>6</xdr:col>
      <xdr:colOff>50800</xdr:colOff>
      <xdr:row>80</xdr:row>
      <xdr:rowOff>99839</xdr:rowOff>
    </xdr:to>
    <xdr:sp macro="" textlink="">
      <xdr:nvSpPr>
        <xdr:cNvPr id="216" name="円/楕円 215"/>
        <xdr:cNvSpPr/>
      </xdr:nvSpPr>
      <xdr:spPr>
        <a:xfrm>
          <a:off x="4064000" y="137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110016</xdr:rowOff>
    </xdr:from>
    <xdr:ext cx="736600" cy="259045"/>
    <xdr:sp macro="" textlink="">
      <xdr:nvSpPr>
        <xdr:cNvPr id="217" name="テキスト ボックス 216"/>
        <xdr:cNvSpPr txBox="1"/>
      </xdr:nvSpPr>
      <xdr:spPr>
        <a:xfrm>
          <a:off x="3733800" y="1348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106,331</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165199</xdr:rowOff>
    </xdr:from>
    <xdr:to>
      <xdr:col>4</xdr:col>
      <xdr:colOff>533400</xdr:colOff>
      <xdr:row>80</xdr:row>
      <xdr:rowOff>95349</xdr:rowOff>
    </xdr:to>
    <xdr:sp macro="" textlink="">
      <xdr:nvSpPr>
        <xdr:cNvPr id="218" name="円/楕円 217"/>
        <xdr:cNvSpPr/>
      </xdr:nvSpPr>
      <xdr:spPr>
        <a:xfrm>
          <a:off x="3175000" y="1370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105526</xdr:rowOff>
    </xdr:from>
    <xdr:ext cx="762000" cy="259045"/>
    <xdr:sp macro="" textlink="">
      <xdr:nvSpPr>
        <xdr:cNvPr id="219" name="テキスト ボックス 218"/>
        <xdr:cNvSpPr txBox="1"/>
      </xdr:nvSpPr>
      <xdr:spPr>
        <a:xfrm>
          <a:off x="2844800" y="1347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105,029</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141125</xdr:rowOff>
    </xdr:from>
    <xdr:to>
      <xdr:col>3</xdr:col>
      <xdr:colOff>330200</xdr:colOff>
      <xdr:row>80</xdr:row>
      <xdr:rowOff>71275</xdr:rowOff>
    </xdr:to>
    <xdr:sp macro="" textlink="">
      <xdr:nvSpPr>
        <xdr:cNvPr id="220" name="円/楕円 219"/>
        <xdr:cNvSpPr/>
      </xdr:nvSpPr>
      <xdr:spPr>
        <a:xfrm>
          <a:off x="2286000" y="1368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81452</xdr:rowOff>
    </xdr:from>
    <xdr:ext cx="762000" cy="259045"/>
    <xdr:sp macro="" textlink="">
      <xdr:nvSpPr>
        <xdr:cNvPr id="221" name="テキスト ボックス 220"/>
        <xdr:cNvSpPr txBox="1"/>
      </xdr:nvSpPr>
      <xdr:spPr>
        <a:xfrm>
          <a:off x="1955800" y="1345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98,045</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162891</xdr:rowOff>
    </xdr:from>
    <xdr:to>
      <xdr:col>2</xdr:col>
      <xdr:colOff>127000</xdr:colOff>
      <xdr:row>80</xdr:row>
      <xdr:rowOff>93041</xdr:rowOff>
    </xdr:to>
    <xdr:sp macro="" textlink="">
      <xdr:nvSpPr>
        <xdr:cNvPr id="222" name="円/楕円 221"/>
        <xdr:cNvSpPr/>
      </xdr:nvSpPr>
      <xdr:spPr>
        <a:xfrm>
          <a:off x="1397000" y="1370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103218</xdr:rowOff>
    </xdr:from>
    <xdr:ext cx="762000" cy="259045"/>
    <xdr:sp macro="" textlink="">
      <xdr:nvSpPr>
        <xdr:cNvPr id="223" name="テキスト ボックス 222"/>
        <xdr:cNvSpPr txBox="1"/>
      </xdr:nvSpPr>
      <xdr:spPr>
        <a:xfrm>
          <a:off x="1066800" y="1347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ラスパイレス指数は各平均値を推移している。これからも給与の適正化に努める。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40216</xdr:rowOff>
    </xdr:to>
    <xdr:cxnSp macro="">
      <xdr:nvCxnSpPr>
        <xdr:cNvPr id="252" name="直線コネクタ 251"/>
        <xdr:cNvCxnSpPr/>
      </xdr:nvCxnSpPr>
      <xdr:spPr>
        <a:xfrm flipV="1">
          <a:off x="17018000" y="1376045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88</xdr:row>
      <xdr:rowOff>40216</xdr:rowOff>
    </xdr:to>
    <xdr:cxnSp macro="">
      <xdr:nvCxnSpPr>
        <xdr:cNvPr id="257" name="直線コネクタ 256"/>
        <xdr:cNvCxnSpPr/>
      </xdr:nvCxnSpPr>
      <xdr:spPr>
        <a:xfrm flipV="1">
          <a:off x="16179800" y="14540654"/>
          <a:ext cx="8382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9331</xdr:rowOff>
    </xdr:from>
    <xdr:ext cx="762000" cy="259045"/>
    <xdr:sp macro="" textlink="">
      <xdr:nvSpPr>
        <xdr:cNvPr id="258" name="給与水準   （国との比較）平均値テキスト"/>
        <xdr:cNvSpPr txBox="1"/>
      </xdr:nvSpPr>
      <xdr:spPr>
        <a:xfrm>
          <a:off x="17106900" y="1458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59" name="フローチャート : 判断 258"/>
        <xdr:cNvSpPr/>
      </xdr:nvSpPr>
      <xdr:spPr>
        <a:xfrm>
          <a:off x="169672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40216</xdr:rowOff>
    </xdr:from>
    <xdr:to>
      <xdr:col>23</xdr:col>
      <xdr:colOff>406400</xdr:colOff>
      <xdr:row>88</xdr:row>
      <xdr:rowOff>112607</xdr:rowOff>
    </xdr:to>
    <xdr:cxnSp macro="">
      <xdr:nvCxnSpPr>
        <xdr:cNvPr id="260" name="直線コネクタ 259"/>
        <xdr:cNvCxnSpPr/>
      </xdr:nvCxnSpPr>
      <xdr:spPr>
        <a:xfrm flipV="1">
          <a:off x="15290800" y="1512781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134196</xdr:rowOff>
    </xdr:from>
    <xdr:to>
      <xdr:col>23</xdr:col>
      <xdr:colOff>457200</xdr:colOff>
      <xdr:row>89</xdr:row>
      <xdr:rowOff>64346</xdr:rowOff>
    </xdr:to>
    <xdr:sp macro="" textlink="">
      <xdr:nvSpPr>
        <xdr:cNvPr id="261" name="フローチャート : 判断 260"/>
        <xdr:cNvSpPr/>
      </xdr:nvSpPr>
      <xdr:spPr>
        <a:xfrm>
          <a:off x="16129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62" name="テキスト ボックス 261"/>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141393</xdr:rowOff>
    </xdr:from>
    <xdr:to>
      <xdr:col>22</xdr:col>
      <xdr:colOff>203200</xdr:colOff>
      <xdr:row>88</xdr:row>
      <xdr:rowOff>112607</xdr:rowOff>
    </xdr:to>
    <xdr:cxnSp macro="">
      <xdr:nvCxnSpPr>
        <xdr:cNvPr id="263" name="直線コネクタ 262"/>
        <xdr:cNvCxnSpPr/>
      </xdr:nvCxnSpPr>
      <xdr:spPr>
        <a:xfrm>
          <a:off x="14401800" y="14371743"/>
          <a:ext cx="889000" cy="82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4" name="フローチャート : 判断 263"/>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5" name="テキスト ボックス 264"/>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141393</xdr:rowOff>
    </xdr:from>
    <xdr:to>
      <xdr:col>21</xdr:col>
      <xdr:colOff>0</xdr:colOff>
      <xdr:row>84</xdr:row>
      <xdr:rowOff>50377</xdr:rowOff>
    </xdr:to>
    <xdr:cxnSp macro="">
      <xdr:nvCxnSpPr>
        <xdr:cNvPr id="266" name="直線コネクタ 265"/>
        <xdr:cNvCxnSpPr/>
      </xdr:nvCxnSpPr>
      <xdr:spPr>
        <a:xfrm flipV="1">
          <a:off x="13512800" y="143717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76" name="円/楕円 275"/>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104581</xdr:rowOff>
    </xdr:from>
    <xdr:ext cx="762000" cy="259045"/>
    <xdr:sp macro="" textlink="">
      <xdr:nvSpPr>
        <xdr:cNvPr id="277" name="給与水準   （国との比較）該当値テキスト"/>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160866</xdr:rowOff>
    </xdr:from>
    <xdr:to>
      <xdr:col>23</xdr:col>
      <xdr:colOff>457200</xdr:colOff>
      <xdr:row>88</xdr:row>
      <xdr:rowOff>91016</xdr:rowOff>
    </xdr:to>
    <xdr:sp macro="" textlink="">
      <xdr:nvSpPr>
        <xdr:cNvPr id="278" name="円/楕円 277"/>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101193</xdr:rowOff>
    </xdr:from>
    <xdr:ext cx="736600" cy="259045"/>
    <xdr:sp macro="" textlink="">
      <xdr:nvSpPr>
        <xdr:cNvPr id="279" name="テキスト ボックス 278"/>
        <xdr:cNvSpPr txBox="1"/>
      </xdr:nvSpPr>
      <xdr:spPr>
        <a:xfrm>
          <a:off x="15798800" y="14845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61807</xdr:rowOff>
    </xdr:from>
    <xdr:to>
      <xdr:col>22</xdr:col>
      <xdr:colOff>254000</xdr:colOff>
      <xdr:row>88</xdr:row>
      <xdr:rowOff>163407</xdr:rowOff>
    </xdr:to>
    <xdr:sp macro="" textlink="">
      <xdr:nvSpPr>
        <xdr:cNvPr id="280" name="円/楕円 279"/>
        <xdr:cNvSpPr/>
      </xdr:nvSpPr>
      <xdr:spPr>
        <a:xfrm>
          <a:off x="15240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81" name="テキスト ボックス 280"/>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90593</xdr:rowOff>
    </xdr:from>
    <xdr:to>
      <xdr:col>21</xdr:col>
      <xdr:colOff>50800</xdr:colOff>
      <xdr:row>84</xdr:row>
      <xdr:rowOff>20743</xdr:rowOff>
    </xdr:to>
    <xdr:sp macro="" textlink="">
      <xdr:nvSpPr>
        <xdr:cNvPr id="282" name="円/楕円 281"/>
        <xdr:cNvSpPr/>
      </xdr:nvSpPr>
      <xdr:spPr>
        <a:xfrm>
          <a:off x="14351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30920</xdr:rowOff>
    </xdr:from>
    <xdr:ext cx="762000" cy="259045"/>
    <xdr:sp macro="" textlink="">
      <xdr:nvSpPr>
        <xdr:cNvPr id="283" name="テキスト ボックス 282"/>
        <xdr:cNvSpPr txBox="1"/>
      </xdr:nvSpPr>
      <xdr:spPr>
        <a:xfrm>
          <a:off x="14020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171027</xdr:rowOff>
    </xdr:from>
    <xdr:to>
      <xdr:col>19</xdr:col>
      <xdr:colOff>533400</xdr:colOff>
      <xdr:row>84</xdr:row>
      <xdr:rowOff>101177</xdr:rowOff>
    </xdr:to>
    <xdr:sp macro="" textlink="">
      <xdr:nvSpPr>
        <xdr:cNvPr id="284" name="円/楕円 283"/>
        <xdr:cNvSpPr/>
      </xdr:nvSpPr>
      <xdr:spPr>
        <a:xfrm>
          <a:off x="13462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111354</xdr:rowOff>
    </xdr:from>
    <xdr:ext cx="762000" cy="259045"/>
    <xdr:sp macro="" textlink="">
      <xdr:nvSpPr>
        <xdr:cNvPr id="285" name="テキスト ボックス 284"/>
        <xdr:cNvSpPr txBox="1"/>
      </xdr:nvSpPr>
      <xdr:spPr>
        <a:xfrm>
          <a:off x="13131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長年退職者不補充としたことで人口千人当たりの職員数は類似団体平均を下回っている。住民サービスとのバランスを考え、今後も適切な定員管理に努める。</a:t>
          </a:r>
          <a:endParaRPr lang="ja-JP" altLang="ja-JP" sz="1400"/>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7" name="直線コネクタ 316"/>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8"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9" name="直線コネクタ 318"/>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20"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21" name="直線コネクタ 320"/>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15530</xdr:rowOff>
    </xdr:from>
    <xdr:to>
      <xdr:col>24</xdr:col>
      <xdr:colOff>558800</xdr:colOff>
      <xdr:row>59</xdr:row>
      <xdr:rowOff>51381</xdr:rowOff>
    </xdr:to>
    <xdr:cxnSp macro="">
      <xdr:nvCxnSpPr>
        <xdr:cNvPr id="322" name="直線コネクタ 321"/>
        <xdr:cNvCxnSpPr/>
      </xdr:nvCxnSpPr>
      <xdr:spPr>
        <a:xfrm>
          <a:off x="16179800" y="10131080"/>
          <a:ext cx="838200" cy="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3"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4" name="フローチャート : 判断 323"/>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15530</xdr:rowOff>
    </xdr:from>
    <xdr:to>
      <xdr:col>23</xdr:col>
      <xdr:colOff>406400</xdr:colOff>
      <xdr:row>59</xdr:row>
      <xdr:rowOff>34145</xdr:rowOff>
    </xdr:to>
    <xdr:cxnSp macro="">
      <xdr:nvCxnSpPr>
        <xdr:cNvPr id="325" name="直線コネクタ 324"/>
        <xdr:cNvCxnSpPr/>
      </xdr:nvCxnSpPr>
      <xdr:spPr>
        <a:xfrm flipV="1">
          <a:off x="15290800" y="10131080"/>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6" name="フローチャート : 判断 325"/>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7" name="テキスト ボックス 326"/>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34145</xdr:rowOff>
    </xdr:from>
    <xdr:to>
      <xdr:col>22</xdr:col>
      <xdr:colOff>203200</xdr:colOff>
      <xdr:row>59</xdr:row>
      <xdr:rowOff>39660</xdr:rowOff>
    </xdr:to>
    <xdr:cxnSp macro="">
      <xdr:nvCxnSpPr>
        <xdr:cNvPr id="328" name="直線コネクタ 327"/>
        <xdr:cNvCxnSpPr/>
      </xdr:nvCxnSpPr>
      <xdr:spPr>
        <a:xfrm flipV="1">
          <a:off x="14401800" y="10149695"/>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9" name="フローチャート : 判断 328"/>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30" name="テキスト ボックス 329"/>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26561</xdr:rowOff>
    </xdr:from>
    <xdr:to>
      <xdr:col>21</xdr:col>
      <xdr:colOff>0</xdr:colOff>
      <xdr:row>59</xdr:row>
      <xdr:rowOff>39660</xdr:rowOff>
    </xdr:to>
    <xdr:cxnSp macro="">
      <xdr:nvCxnSpPr>
        <xdr:cNvPr id="331" name="直線コネクタ 330"/>
        <xdr:cNvCxnSpPr/>
      </xdr:nvCxnSpPr>
      <xdr:spPr>
        <a:xfrm>
          <a:off x="13512800" y="10142111"/>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2" name="フローチャート : 判断 331"/>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167367</xdr:rowOff>
    </xdr:from>
    <xdr:ext cx="762000" cy="259045"/>
    <xdr:sp macro="" textlink="">
      <xdr:nvSpPr>
        <xdr:cNvPr id="333" name="テキスト ボックス 332"/>
        <xdr:cNvSpPr txBox="1"/>
      </xdr:nvSpPr>
      <xdr:spPr>
        <a:xfrm>
          <a:off x="14020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4" name="フローチャート : 判断 333"/>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153578</xdr:rowOff>
    </xdr:from>
    <xdr:ext cx="762000" cy="259045"/>
    <xdr:sp macro="" textlink="">
      <xdr:nvSpPr>
        <xdr:cNvPr id="335" name="テキスト ボックス 334"/>
        <xdr:cNvSpPr txBox="1"/>
      </xdr:nvSpPr>
      <xdr:spPr>
        <a:xfrm>
          <a:off x="13131800" y="106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581</xdr:rowOff>
    </xdr:from>
    <xdr:to>
      <xdr:col>24</xdr:col>
      <xdr:colOff>609600</xdr:colOff>
      <xdr:row>59</xdr:row>
      <xdr:rowOff>102181</xdr:rowOff>
    </xdr:to>
    <xdr:sp macro="" textlink="">
      <xdr:nvSpPr>
        <xdr:cNvPr id="341" name="円/楕円 340"/>
        <xdr:cNvSpPr/>
      </xdr:nvSpPr>
      <xdr:spPr>
        <a:xfrm>
          <a:off x="16967200" y="1011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93308</xdr:rowOff>
    </xdr:from>
    <xdr:ext cx="762000" cy="259045"/>
    <xdr:sp macro="" textlink="">
      <xdr:nvSpPr>
        <xdr:cNvPr id="342" name="定員管理の状況該当値テキスト"/>
        <xdr:cNvSpPr txBox="1"/>
      </xdr:nvSpPr>
      <xdr:spPr>
        <a:xfrm>
          <a:off x="17106900" y="1003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136180</xdr:rowOff>
    </xdr:from>
    <xdr:to>
      <xdr:col>23</xdr:col>
      <xdr:colOff>457200</xdr:colOff>
      <xdr:row>59</xdr:row>
      <xdr:rowOff>66330</xdr:rowOff>
    </xdr:to>
    <xdr:sp macro="" textlink="">
      <xdr:nvSpPr>
        <xdr:cNvPr id="343" name="円/楕円 342"/>
        <xdr:cNvSpPr/>
      </xdr:nvSpPr>
      <xdr:spPr>
        <a:xfrm>
          <a:off x="16129000" y="100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76507</xdr:rowOff>
    </xdr:from>
    <xdr:ext cx="736600" cy="259045"/>
    <xdr:sp macro="" textlink="">
      <xdr:nvSpPr>
        <xdr:cNvPr id="344" name="テキスト ボックス 343"/>
        <xdr:cNvSpPr txBox="1"/>
      </xdr:nvSpPr>
      <xdr:spPr>
        <a:xfrm>
          <a:off x="15798800" y="984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154795</xdr:rowOff>
    </xdr:from>
    <xdr:to>
      <xdr:col>22</xdr:col>
      <xdr:colOff>254000</xdr:colOff>
      <xdr:row>59</xdr:row>
      <xdr:rowOff>84945</xdr:rowOff>
    </xdr:to>
    <xdr:sp macro="" textlink="">
      <xdr:nvSpPr>
        <xdr:cNvPr id="345" name="円/楕円 344"/>
        <xdr:cNvSpPr/>
      </xdr:nvSpPr>
      <xdr:spPr>
        <a:xfrm>
          <a:off x="15240000" y="100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95122</xdr:rowOff>
    </xdr:from>
    <xdr:ext cx="762000" cy="259045"/>
    <xdr:sp macro="" textlink="">
      <xdr:nvSpPr>
        <xdr:cNvPr id="346" name="テキスト ボックス 345"/>
        <xdr:cNvSpPr txBox="1"/>
      </xdr:nvSpPr>
      <xdr:spPr>
        <a:xfrm>
          <a:off x="14909800" y="98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160310</xdr:rowOff>
    </xdr:from>
    <xdr:to>
      <xdr:col>21</xdr:col>
      <xdr:colOff>50800</xdr:colOff>
      <xdr:row>59</xdr:row>
      <xdr:rowOff>90460</xdr:rowOff>
    </xdr:to>
    <xdr:sp macro="" textlink="">
      <xdr:nvSpPr>
        <xdr:cNvPr id="347" name="円/楕円 346"/>
        <xdr:cNvSpPr/>
      </xdr:nvSpPr>
      <xdr:spPr>
        <a:xfrm>
          <a:off x="14351000" y="1010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100637</xdr:rowOff>
    </xdr:from>
    <xdr:ext cx="762000" cy="259045"/>
    <xdr:sp macro="" textlink="">
      <xdr:nvSpPr>
        <xdr:cNvPr id="348" name="テキスト ボックス 347"/>
        <xdr:cNvSpPr txBox="1"/>
      </xdr:nvSpPr>
      <xdr:spPr>
        <a:xfrm>
          <a:off x="14020800" y="987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147211</xdr:rowOff>
    </xdr:from>
    <xdr:to>
      <xdr:col>19</xdr:col>
      <xdr:colOff>533400</xdr:colOff>
      <xdr:row>59</xdr:row>
      <xdr:rowOff>77361</xdr:rowOff>
    </xdr:to>
    <xdr:sp macro="" textlink="">
      <xdr:nvSpPr>
        <xdr:cNvPr id="349" name="円/楕円 348"/>
        <xdr:cNvSpPr/>
      </xdr:nvSpPr>
      <xdr:spPr>
        <a:xfrm>
          <a:off x="13462000" y="100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87538</xdr:rowOff>
    </xdr:from>
    <xdr:ext cx="762000" cy="259045"/>
    <xdr:sp macro="" textlink="">
      <xdr:nvSpPr>
        <xdr:cNvPr id="350" name="テキスト ボックス 349"/>
        <xdr:cNvSpPr txBox="1"/>
      </xdr:nvSpPr>
      <xdr:spPr>
        <a:xfrm>
          <a:off x="13131800" y="986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新規発行債の抑制や独自の繰上償還により元利償還金の減少が図られ、緩やかではあるが改善されてきている。あと数年で実質公債費比率</a:t>
          </a:r>
          <a:r>
            <a:rPr lang="en-US" altLang="ja-JP" sz="1100" b="0" i="0" baseline="0">
              <a:solidFill>
                <a:schemeClr val="dk1"/>
              </a:solidFill>
              <a:latin typeface="+mn-lt"/>
              <a:ea typeface="+mn-ea"/>
              <a:cs typeface="+mn-cs"/>
            </a:rPr>
            <a:t>18.0%</a:t>
          </a:r>
          <a:r>
            <a:rPr lang="ja-JP" altLang="ja-JP" sz="1100" b="0" i="0" baseline="0">
              <a:solidFill>
                <a:schemeClr val="dk1"/>
              </a:solidFill>
              <a:latin typeface="+mn-lt"/>
              <a:ea typeface="+mn-ea"/>
              <a:cs typeface="+mn-cs"/>
            </a:rPr>
            <a:t>を切る予定であるが、今後は起債に頼ることのない財政運営に努める。</a:t>
          </a:r>
          <a:endParaRPr lang="ja-JP" altLang="ja-JP" sz="1400"/>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159004</xdr:rowOff>
    </xdr:from>
    <xdr:to>
      <xdr:col>24</xdr:col>
      <xdr:colOff>558800</xdr:colOff>
      <xdr:row>42</xdr:row>
      <xdr:rowOff>35052</xdr:rowOff>
    </xdr:to>
    <xdr:cxnSp macro="">
      <xdr:nvCxnSpPr>
        <xdr:cNvPr id="377" name="直線コネクタ 376"/>
        <xdr:cNvCxnSpPr/>
      </xdr:nvCxnSpPr>
      <xdr:spPr>
        <a:xfrm flipV="1">
          <a:off x="17018000" y="6159754"/>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7129</xdr:rowOff>
    </xdr:from>
    <xdr:ext cx="762000" cy="259045"/>
    <xdr:sp macro="" textlink="">
      <xdr:nvSpPr>
        <xdr:cNvPr id="378" name="公債費負担の状況最小値テキスト"/>
        <xdr:cNvSpPr txBox="1"/>
      </xdr:nvSpPr>
      <xdr:spPr>
        <a:xfrm>
          <a:off x="17106900" y="720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42</xdr:row>
      <xdr:rowOff>35052</xdr:rowOff>
    </xdr:from>
    <xdr:to>
      <xdr:col>24</xdr:col>
      <xdr:colOff>647700</xdr:colOff>
      <xdr:row>42</xdr:row>
      <xdr:rowOff>35052</xdr:rowOff>
    </xdr:to>
    <xdr:cxnSp macro="">
      <xdr:nvCxnSpPr>
        <xdr:cNvPr id="379" name="直線コネクタ 378"/>
        <xdr:cNvCxnSpPr/>
      </xdr:nvCxnSpPr>
      <xdr:spPr>
        <a:xfrm>
          <a:off x="169291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73931</xdr:rowOff>
    </xdr:from>
    <xdr:ext cx="762000" cy="259045"/>
    <xdr:sp macro="" textlink="">
      <xdr:nvSpPr>
        <xdr:cNvPr id="380" name="公債費負担の状況最大値テキスト"/>
        <xdr:cNvSpPr txBox="1"/>
      </xdr:nvSpPr>
      <xdr:spPr>
        <a:xfrm>
          <a:off x="17106900" y="59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35</xdr:row>
      <xdr:rowOff>159004</xdr:rowOff>
    </xdr:from>
    <xdr:to>
      <xdr:col>24</xdr:col>
      <xdr:colOff>647700</xdr:colOff>
      <xdr:row>35</xdr:row>
      <xdr:rowOff>159004</xdr:rowOff>
    </xdr:to>
    <xdr:cxnSp macro="">
      <xdr:nvCxnSpPr>
        <xdr:cNvPr id="381" name="直線コネクタ 380"/>
        <xdr:cNvCxnSpPr/>
      </xdr:nvCxnSpPr>
      <xdr:spPr>
        <a:xfrm>
          <a:off x="16929100" y="615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6096</xdr:rowOff>
    </xdr:to>
    <xdr:cxnSp macro="">
      <xdr:nvCxnSpPr>
        <xdr:cNvPr id="382" name="直線コネクタ 381"/>
        <xdr:cNvCxnSpPr/>
      </xdr:nvCxnSpPr>
      <xdr:spPr>
        <a:xfrm flipV="1">
          <a:off x="16179800" y="717804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13225</xdr:rowOff>
    </xdr:from>
    <xdr:ext cx="762000" cy="259045"/>
    <xdr:sp macro="" textlink="">
      <xdr:nvSpPr>
        <xdr:cNvPr id="383" name="公債費負担の状況平均値テキスト"/>
        <xdr:cNvSpPr txBox="1"/>
      </xdr:nvSpPr>
      <xdr:spPr>
        <a:xfrm>
          <a:off x="17106900" y="652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168148</xdr:rowOff>
    </xdr:from>
    <xdr:to>
      <xdr:col>24</xdr:col>
      <xdr:colOff>609600</xdr:colOff>
      <xdr:row>39</xdr:row>
      <xdr:rowOff>98298</xdr:rowOff>
    </xdr:to>
    <xdr:sp macro="" textlink="">
      <xdr:nvSpPr>
        <xdr:cNvPr id="384" name="フローチャート : 判断 383"/>
        <xdr:cNvSpPr/>
      </xdr:nvSpPr>
      <xdr:spPr>
        <a:xfrm>
          <a:off x="16967200" y="668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6096</xdr:rowOff>
    </xdr:from>
    <xdr:to>
      <xdr:col>23</xdr:col>
      <xdr:colOff>406400</xdr:colOff>
      <xdr:row>42</xdr:row>
      <xdr:rowOff>73660</xdr:rowOff>
    </xdr:to>
    <xdr:cxnSp macro="">
      <xdr:nvCxnSpPr>
        <xdr:cNvPr id="385" name="直線コネクタ 384"/>
        <xdr:cNvCxnSpPr/>
      </xdr:nvCxnSpPr>
      <xdr:spPr>
        <a:xfrm flipV="1">
          <a:off x="15290800" y="72069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44958</xdr:rowOff>
    </xdr:from>
    <xdr:to>
      <xdr:col>23</xdr:col>
      <xdr:colOff>457200</xdr:colOff>
      <xdr:row>39</xdr:row>
      <xdr:rowOff>146558</xdr:rowOff>
    </xdr:to>
    <xdr:sp macro="" textlink="">
      <xdr:nvSpPr>
        <xdr:cNvPr id="386" name="フローチャート : 判断 385"/>
        <xdr:cNvSpPr/>
      </xdr:nvSpPr>
      <xdr:spPr>
        <a:xfrm>
          <a:off x="16129000" y="673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156735</xdr:rowOff>
    </xdr:from>
    <xdr:ext cx="736600" cy="259045"/>
    <xdr:sp macro="" textlink="">
      <xdr:nvSpPr>
        <xdr:cNvPr id="387" name="テキスト ボックス 386"/>
        <xdr:cNvSpPr txBox="1"/>
      </xdr:nvSpPr>
      <xdr:spPr>
        <a:xfrm>
          <a:off x="15798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121920</xdr:rowOff>
    </xdr:to>
    <xdr:cxnSp macro="">
      <xdr:nvCxnSpPr>
        <xdr:cNvPr id="388" name="直線コネクタ 387"/>
        <xdr:cNvCxnSpPr/>
      </xdr:nvCxnSpPr>
      <xdr:spPr>
        <a:xfrm flipV="1">
          <a:off x="14401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112522</xdr:rowOff>
    </xdr:from>
    <xdr:to>
      <xdr:col>22</xdr:col>
      <xdr:colOff>254000</xdr:colOff>
      <xdr:row>40</xdr:row>
      <xdr:rowOff>42672</xdr:rowOff>
    </xdr:to>
    <xdr:sp macro="" textlink="">
      <xdr:nvSpPr>
        <xdr:cNvPr id="389" name="フローチャート : 判断 388"/>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52849</xdr:rowOff>
    </xdr:from>
    <xdr:ext cx="762000" cy="259045"/>
    <xdr:sp macro="" textlink="">
      <xdr:nvSpPr>
        <xdr:cNvPr id="390" name="テキスト ボックス 389"/>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18034</xdr:rowOff>
    </xdr:to>
    <xdr:cxnSp macro="">
      <xdr:nvCxnSpPr>
        <xdr:cNvPr id="391" name="直線コネクタ 390"/>
        <xdr:cNvCxnSpPr/>
      </xdr:nvCxnSpPr>
      <xdr:spPr>
        <a:xfrm flipV="1">
          <a:off x="13512800" y="73228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3810</xdr:rowOff>
    </xdr:from>
    <xdr:to>
      <xdr:col>21</xdr:col>
      <xdr:colOff>50800</xdr:colOff>
      <xdr:row>40</xdr:row>
      <xdr:rowOff>105410</xdr:rowOff>
    </xdr:to>
    <xdr:sp macro="" textlink="">
      <xdr:nvSpPr>
        <xdr:cNvPr id="392" name="フローチャート : 判断 391"/>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115587</xdr:rowOff>
    </xdr:from>
    <xdr:ext cx="762000" cy="259045"/>
    <xdr:sp macro="" textlink="">
      <xdr:nvSpPr>
        <xdr:cNvPr id="393" name="テキスト ボックス 392"/>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66548</xdr:rowOff>
    </xdr:from>
    <xdr:to>
      <xdr:col>19</xdr:col>
      <xdr:colOff>533400</xdr:colOff>
      <xdr:row>40</xdr:row>
      <xdr:rowOff>168148</xdr:rowOff>
    </xdr:to>
    <xdr:sp macro="" textlink="">
      <xdr:nvSpPr>
        <xdr:cNvPr id="394" name="フローチャート : 判断 393"/>
        <xdr:cNvSpPr/>
      </xdr:nvSpPr>
      <xdr:spPr>
        <a:xfrm>
          <a:off x="134620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6875</xdr:rowOff>
    </xdr:from>
    <xdr:ext cx="762000" cy="259045"/>
    <xdr:sp macro="" textlink="">
      <xdr:nvSpPr>
        <xdr:cNvPr id="395" name="テキスト ボックス 394"/>
        <xdr:cNvSpPr txBox="1"/>
      </xdr:nvSpPr>
      <xdr:spPr>
        <a:xfrm>
          <a:off x="13131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401" name="円/楕円 400"/>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165117</xdr:rowOff>
    </xdr:from>
    <xdr:ext cx="762000" cy="259045"/>
    <xdr:sp macro="" textlink="">
      <xdr:nvSpPr>
        <xdr:cNvPr id="402" name="公債費負担の状況該当値テキスト"/>
        <xdr:cNvSpPr txBox="1"/>
      </xdr:nvSpPr>
      <xdr:spPr>
        <a:xfrm>
          <a:off x="17106900" y="702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126746</xdr:rowOff>
    </xdr:from>
    <xdr:to>
      <xdr:col>23</xdr:col>
      <xdr:colOff>457200</xdr:colOff>
      <xdr:row>42</xdr:row>
      <xdr:rowOff>56896</xdr:rowOff>
    </xdr:to>
    <xdr:sp macro="" textlink="">
      <xdr:nvSpPr>
        <xdr:cNvPr id="403" name="円/楕円 402"/>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41673</xdr:rowOff>
    </xdr:from>
    <xdr:ext cx="736600" cy="259045"/>
    <xdr:sp macro="" textlink="">
      <xdr:nvSpPr>
        <xdr:cNvPr id="404" name="テキスト ボックス 403"/>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05" name="円/楕円 404"/>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06" name="テキスト ボックス 40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07" name="円/楕円 406"/>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408" name="テキスト ボックス 407"/>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138684</xdr:rowOff>
    </xdr:from>
    <xdr:to>
      <xdr:col>19</xdr:col>
      <xdr:colOff>533400</xdr:colOff>
      <xdr:row>43</xdr:row>
      <xdr:rowOff>68834</xdr:rowOff>
    </xdr:to>
    <xdr:sp macro="" textlink="">
      <xdr:nvSpPr>
        <xdr:cNvPr id="409" name="円/楕円 408"/>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53611</xdr:rowOff>
    </xdr:from>
    <xdr:ext cx="762000" cy="259045"/>
    <xdr:sp macro="" textlink="">
      <xdr:nvSpPr>
        <xdr:cNvPr id="410" name="テキスト ボックス 409"/>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職員数や地方債現在高の減少に伴い将来負担率は順調に減少している。公営企業債の減少が進むと更に将来負担率は減少傾向となるが、今後も新規事業の抑制に努め財政の健全化を図る。</a:t>
          </a:r>
          <a:endParaRPr lang="ja-JP" altLang="ja-JP" sz="1400"/>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7" name="直線コネクタ 436"/>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8"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9" name="直線コネクタ 438"/>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40"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41" name="直線コネクタ 440"/>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102413</xdr:rowOff>
    </xdr:from>
    <xdr:to>
      <xdr:col>24</xdr:col>
      <xdr:colOff>558800</xdr:colOff>
      <xdr:row>18</xdr:row>
      <xdr:rowOff>122682</xdr:rowOff>
    </xdr:to>
    <xdr:cxnSp macro="">
      <xdr:nvCxnSpPr>
        <xdr:cNvPr id="442" name="直線コネクタ 441"/>
        <xdr:cNvCxnSpPr/>
      </xdr:nvCxnSpPr>
      <xdr:spPr>
        <a:xfrm>
          <a:off x="16179800" y="3188513"/>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43"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4" name="フローチャート : 判断 44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102413</xdr:rowOff>
    </xdr:from>
    <xdr:to>
      <xdr:col>23</xdr:col>
      <xdr:colOff>406400</xdr:colOff>
      <xdr:row>20</xdr:row>
      <xdr:rowOff>30734</xdr:rowOff>
    </xdr:to>
    <xdr:cxnSp macro="">
      <xdr:nvCxnSpPr>
        <xdr:cNvPr id="445" name="直線コネクタ 444"/>
        <xdr:cNvCxnSpPr/>
      </xdr:nvCxnSpPr>
      <xdr:spPr>
        <a:xfrm flipV="1">
          <a:off x="15290800" y="3188513"/>
          <a:ext cx="889000" cy="27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6" name="フローチャート : 判断 445"/>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7" name="テキスト ボックス 446"/>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30734</xdr:rowOff>
    </xdr:from>
    <xdr:to>
      <xdr:col>22</xdr:col>
      <xdr:colOff>203200</xdr:colOff>
      <xdr:row>20</xdr:row>
      <xdr:rowOff>115672</xdr:rowOff>
    </xdr:to>
    <xdr:cxnSp macro="">
      <xdr:nvCxnSpPr>
        <xdr:cNvPr id="448" name="直線コネクタ 447"/>
        <xdr:cNvCxnSpPr/>
      </xdr:nvCxnSpPr>
      <xdr:spPr>
        <a:xfrm flipV="1">
          <a:off x="14401800" y="3459734"/>
          <a:ext cx="8890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9" name="フローチャート : 判断 448"/>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50" name="テキスト ボックス 449"/>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115672</xdr:rowOff>
    </xdr:from>
    <xdr:to>
      <xdr:col>21</xdr:col>
      <xdr:colOff>0</xdr:colOff>
      <xdr:row>22</xdr:row>
      <xdr:rowOff>147269</xdr:rowOff>
    </xdr:to>
    <xdr:cxnSp macro="">
      <xdr:nvCxnSpPr>
        <xdr:cNvPr id="451" name="直線コネクタ 450"/>
        <xdr:cNvCxnSpPr/>
      </xdr:nvCxnSpPr>
      <xdr:spPr>
        <a:xfrm flipV="1">
          <a:off x="13512800" y="3544672"/>
          <a:ext cx="889000" cy="37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13259</xdr:rowOff>
    </xdr:from>
    <xdr:to>
      <xdr:col>21</xdr:col>
      <xdr:colOff>50800</xdr:colOff>
      <xdr:row>16</xdr:row>
      <xdr:rowOff>114859</xdr:rowOff>
    </xdr:to>
    <xdr:sp macro="" textlink="">
      <xdr:nvSpPr>
        <xdr:cNvPr id="452" name="フローチャート : 判断 451"/>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53" name="テキスト ボックス 452"/>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54" name="フローチャート : 判断 453"/>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55" name="テキスト ボックス 454"/>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71882</xdr:rowOff>
    </xdr:from>
    <xdr:to>
      <xdr:col>24</xdr:col>
      <xdr:colOff>609600</xdr:colOff>
      <xdr:row>19</xdr:row>
      <xdr:rowOff>2032</xdr:rowOff>
    </xdr:to>
    <xdr:sp macro="" textlink="">
      <xdr:nvSpPr>
        <xdr:cNvPr id="461" name="円/楕円 460"/>
        <xdr:cNvSpPr/>
      </xdr:nvSpPr>
      <xdr:spPr>
        <a:xfrm>
          <a:off x="169672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43959</xdr:rowOff>
    </xdr:from>
    <xdr:ext cx="762000" cy="259045"/>
    <xdr:sp macro="" textlink="">
      <xdr:nvSpPr>
        <xdr:cNvPr id="462" name="将来負担の状況該当値テキスト"/>
        <xdr:cNvSpPr txBox="1"/>
      </xdr:nvSpPr>
      <xdr:spPr>
        <a:xfrm>
          <a:off x="17106900" y="313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51613</xdr:rowOff>
    </xdr:from>
    <xdr:to>
      <xdr:col>23</xdr:col>
      <xdr:colOff>457200</xdr:colOff>
      <xdr:row>18</xdr:row>
      <xdr:rowOff>153213</xdr:rowOff>
    </xdr:to>
    <xdr:sp macro="" textlink="">
      <xdr:nvSpPr>
        <xdr:cNvPr id="463" name="円/楕円 462"/>
        <xdr:cNvSpPr/>
      </xdr:nvSpPr>
      <xdr:spPr>
        <a:xfrm>
          <a:off x="16129000" y="313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137990</xdr:rowOff>
    </xdr:from>
    <xdr:ext cx="736600" cy="259045"/>
    <xdr:sp macro="" textlink="">
      <xdr:nvSpPr>
        <xdr:cNvPr id="464" name="テキスト ボックス 463"/>
        <xdr:cNvSpPr txBox="1"/>
      </xdr:nvSpPr>
      <xdr:spPr>
        <a:xfrm>
          <a:off x="15798800" y="322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151384</xdr:rowOff>
    </xdr:from>
    <xdr:to>
      <xdr:col>22</xdr:col>
      <xdr:colOff>254000</xdr:colOff>
      <xdr:row>20</xdr:row>
      <xdr:rowOff>81534</xdr:rowOff>
    </xdr:to>
    <xdr:sp macro="" textlink="">
      <xdr:nvSpPr>
        <xdr:cNvPr id="465" name="円/楕円 464"/>
        <xdr:cNvSpPr/>
      </xdr:nvSpPr>
      <xdr:spPr>
        <a:xfrm>
          <a:off x="15240000" y="34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66311</xdr:rowOff>
    </xdr:from>
    <xdr:ext cx="762000" cy="259045"/>
    <xdr:sp macro="" textlink="">
      <xdr:nvSpPr>
        <xdr:cNvPr id="466" name="テキスト ボックス 465"/>
        <xdr:cNvSpPr txBox="1"/>
      </xdr:nvSpPr>
      <xdr:spPr>
        <a:xfrm>
          <a:off x="14909800" y="349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64872</xdr:rowOff>
    </xdr:from>
    <xdr:to>
      <xdr:col>21</xdr:col>
      <xdr:colOff>50800</xdr:colOff>
      <xdr:row>20</xdr:row>
      <xdr:rowOff>166472</xdr:rowOff>
    </xdr:to>
    <xdr:sp macro="" textlink="">
      <xdr:nvSpPr>
        <xdr:cNvPr id="467" name="円/楕円 466"/>
        <xdr:cNvSpPr/>
      </xdr:nvSpPr>
      <xdr:spPr>
        <a:xfrm>
          <a:off x="14351000" y="349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151249</xdr:rowOff>
    </xdr:from>
    <xdr:ext cx="762000" cy="259045"/>
    <xdr:sp macro="" textlink="">
      <xdr:nvSpPr>
        <xdr:cNvPr id="468" name="テキスト ボックス 467"/>
        <xdr:cNvSpPr txBox="1"/>
      </xdr:nvSpPr>
      <xdr:spPr>
        <a:xfrm>
          <a:off x="14020800" y="358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96469</xdr:rowOff>
    </xdr:from>
    <xdr:to>
      <xdr:col>19</xdr:col>
      <xdr:colOff>533400</xdr:colOff>
      <xdr:row>23</xdr:row>
      <xdr:rowOff>26619</xdr:rowOff>
    </xdr:to>
    <xdr:sp macro="" textlink="">
      <xdr:nvSpPr>
        <xdr:cNvPr id="469" name="円/楕円 468"/>
        <xdr:cNvSpPr/>
      </xdr:nvSpPr>
      <xdr:spPr>
        <a:xfrm>
          <a:off x="13462000" y="38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11396</xdr:rowOff>
    </xdr:from>
    <xdr:ext cx="762000" cy="259045"/>
    <xdr:sp macro="" textlink="">
      <xdr:nvSpPr>
        <xdr:cNvPr id="470" name="テキスト ボックス 469"/>
        <xdr:cNvSpPr txBox="1"/>
      </xdr:nvSpPr>
      <xdr:spPr>
        <a:xfrm>
          <a:off x="13131800" y="395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8,222
8,210
22.31
4,288,575
4,082,200
206,375
2,495,653
3,567,297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78.5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今後も適正な定員管理、給与の適正化を図り人件費の抑制に努める。</a:t>
          </a:r>
          <a:endParaRPr lang="ja-JP" altLang="ja-JP" sz="1400"/>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60706</xdr:rowOff>
    </xdr:to>
    <xdr:cxnSp macro="">
      <xdr:nvCxnSpPr>
        <xdr:cNvPr id="63" name="直線コネクタ 62"/>
        <xdr:cNvCxnSpPr/>
      </xdr:nvCxnSpPr>
      <xdr:spPr>
        <a:xfrm>
          <a:off x="3987800" y="63449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106443</xdr:rowOff>
    </xdr:from>
    <xdr:ext cx="762000" cy="259045"/>
    <xdr:sp macro="" textlink="">
      <xdr:nvSpPr>
        <xdr:cNvPr id="64"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37</xdr:row>
      <xdr:rowOff>1270</xdr:rowOff>
    </xdr:to>
    <xdr:cxnSp macro="">
      <xdr:nvCxnSpPr>
        <xdr:cNvPr id="66" name="直線コネクタ 65"/>
        <xdr:cNvCxnSpPr/>
      </xdr:nvCxnSpPr>
      <xdr:spPr>
        <a:xfrm>
          <a:off x="3098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159004</xdr:rowOff>
    </xdr:from>
    <xdr:to>
      <xdr:col>4</xdr:col>
      <xdr:colOff>346075</xdr:colOff>
      <xdr:row>36</xdr:row>
      <xdr:rowOff>163576</xdr:rowOff>
    </xdr:to>
    <xdr:cxnSp macro="">
      <xdr:nvCxnSpPr>
        <xdr:cNvPr id="69" name="直線コネクタ 68"/>
        <xdr:cNvCxnSpPr/>
      </xdr:nvCxnSpPr>
      <xdr:spPr>
        <a:xfrm>
          <a:off x="2209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1" name="テキスト ボックス 70"/>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159004</xdr:rowOff>
    </xdr:from>
    <xdr:to>
      <xdr:col>3</xdr:col>
      <xdr:colOff>142875</xdr:colOff>
      <xdr:row>37</xdr:row>
      <xdr:rowOff>106426</xdr:rowOff>
    </xdr:to>
    <xdr:cxnSp macro="">
      <xdr:nvCxnSpPr>
        <xdr:cNvPr id="72" name="直線コネクタ 71"/>
        <xdr:cNvCxnSpPr/>
      </xdr:nvCxnSpPr>
      <xdr:spPr>
        <a:xfrm flipV="1">
          <a:off x="1320800" y="63312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74" name="テキスト ボックス 73"/>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76" name="テキスト ボックス 75"/>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9906</xdr:rowOff>
    </xdr:from>
    <xdr:to>
      <xdr:col>7</xdr:col>
      <xdr:colOff>66675</xdr:colOff>
      <xdr:row>37</xdr:row>
      <xdr:rowOff>111506</xdr:rowOff>
    </xdr:to>
    <xdr:sp macro="" textlink="">
      <xdr:nvSpPr>
        <xdr:cNvPr id="82" name="円/楕円 81"/>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153433</xdr:rowOff>
    </xdr:from>
    <xdr:ext cx="762000" cy="259045"/>
    <xdr:sp macro="" textlink="">
      <xdr:nvSpPr>
        <xdr:cNvPr id="83" name="人件費該当値テキスト"/>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4" name="円/楕円 83"/>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85" name="テキスト ボックス 84"/>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112776</xdr:rowOff>
    </xdr:from>
    <xdr:to>
      <xdr:col>4</xdr:col>
      <xdr:colOff>396875</xdr:colOff>
      <xdr:row>37</xdr:row>
      <xdr:rowOff>42926</xdr:rowOff>
    </xdr:to>
    <xdr:sp macro="" textlink="">
      <xdr:nvSpPr>
        <xdr:cNvPr id="86" name="円/楕円 85"/>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53103</xdr:rowOff>
    </xdr:from>
    <xdr:ext cx="762000" cy="259045"/>
    <xdr:sp macro="" textlink="">
      <xdr:nvSpPr>
        <xdr:cNvPr id="87" name="テキスト ボックス 86"/>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108204</xdr:rowOff>
    </xdr:from>
    <xdr:to>
      <xdr:col>3</xdr:col>
      <xdr:colOff>193675</xdr:colOff>
      <xdr:row>37</xdr:row>
      <xdr:rowOff>38354</xdr:rowOff>
    </xdr:to>
    <xdr:sp macro="" textlink="">
      <xdr:nvSpPr>
        <xdr:cNvPr id="88" name="円/楕円 87"/>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23131</xdr:rowOff>
    </xdr:from>
    <xdr:ext cx="762000" cy="259045"/>
    <xdr:sp macro="" textlink="">
      <xdr:nvSpPr>
        <xdr:cNvPr id="89" name="テキスト ボックス 88"/>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90" name="円/楕円 89"/>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91" name="テキスト ボックス 90"/>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ここ数年は類似団体平均値と比較しても低水準で推移していたが、新システムの賃借料や保守管理費、新たな施設建設に伴う管理費等の増額により前年度を上回ったが、今後も経費節減に努め、この水準を継続していきたい。</a:t>
          </a:r>
          <a:endParaRPr lang="ja-JP" altLang="ja-JP"/>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37846</xdr:rowOff>
    </xdr:from>
    <xdr:to>
      <xdr:col>24</xdr:col>
      <xdr:colOff>31750</xdr:colOff>
      <xdr:row>15</xdr:row>
      <xdr:rowOff>65278</xdr:rowOff>
    </xdr:to>
    <xdr:cxnSp macro="">
      <xdr:nvCxnSpPr>
        <xdr:cNvPr id="121" name="直線コネクタ 120"/>
        <xdr:cNvCxnSpPr/>
      </xdr:nvCxnSpPr>
      <xdr:spPr>
        <a:xfrm>
          <a:off x="15671800" y="26095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15</xdr:row>
      <xdr:rowOff>37846</xdr:rowOff>
    </xdr:to>
    <xdr:cxnSp macro="">
      <xdr:nvCxnSpPr>
        <xdr:cNvPr id="124" name="直線コネクタ 123"/>
        <xdr:cNvCxnSpPr/>
      </xdr:nvCxnSpPr>
      <xdr:spPr>
        <a:xfrm>
          <a:off x="14782800" y="24815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26" name="テキスト ボックス 12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67564</xdr:rowOff>
    </xdr:from>
    <xdr:to>
      <xdr:col>21</xdr:col>
      <xdr:colOff>361950</xdr:colOff>
      <xdr:row>14</xdr:row>
      <xdr:rowOff>81280</xdr:rowOff>
    </xdr:to>
    <xdr:cxnSp macro="">
      <xdr:nvCxnSpPr>
        <xdr:cNvPr id="127" name="直線コネクタ 126"/>
        <xdr:cNvCxnSpPr/>
      </xdr:nvCxnSpPr>
      <xdr:spPr>
        <a:xfrm>
          <a:off x="13893800" y="24678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67564</xdr:rowOff>
    </xdr:from>
    <xdr:to>
      <xdr:col>20</xdr:col>
      <xdr:colOff>158750</xdr:colOff>
      <xdr:row>14</xdr:row>
      <xdr:rowOff>90424</xdr:rowOff>
    </xdr:to>
    <xdr:cxnSp macro="">
      <xdr:nvCxnSpPr>
        <xdr:cNvPr id="130" name="直線コネクタ 129"/>
        <xdr:cNvCxnSpPr/>
      </xdr:nvCxnSpPr>
      <xdr:spPr>
        <a:xfrm flipV="1">
          <a:off x="13004800" y="24678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80281</xdr:rowOff>
    </xdr:from>
    <xdr:ext cx="762000" cy="259045"/>
    <xdr:sp macro="" textlink="">
      <xdr:nvSpPr>
        <xdr:cNvPr id="132" name="テキスト ボックス 131"/>
        <xdr:cNvSpPr txBox="1"/>
      </xdr:nvSpPr>
      <xdr:spPr>
        <a:xfrm>
          <a:off x="13512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84853</xdr:rowOff>
    </xdr:from>
    <xdr:ext cx="762000" cy="259045"/>
    <xdr:sp macro="" textlink="">
      <xdr:nvSpPr>
        <xdr:cNvPr id="134" name="テキスト ボックス 133"/>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14478</xdr:rowOff>
    </xdr:from>
    <xdr:to>
      <xdr:col>24</xdr:col>
      <xdr:colOff>82550</xdr:colOff>
      <xdr:row>15</xdr:row>
      <xdr:rowOff>116078</xdr:rowOff>
    </xdr:to>
    <xdr:sp macro="" textlink="">
      <xdr:nvSpPr>
        <xdr:cNvPr id="140" name="円/楕円 139"/>
        <xdr:cNvSpPr/>
      </xdr:nvSpPr>
      <xdr:spPr>
        <a:xfrm>
          <a:off x="164592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94505</xdr:rowOff>
    </xdr:from>
    <xdr:ext cx="762000" cy="259045"/>
    <xdr:sp macro="" textlink="">
      <xdr:nvSpPr>
        <xdr:cNvPr id="141" name="物件費該当値テキスト"/>
        <xdr:cNvSpPr txBox="1"/>
      </xdr:nvSpPr>
      <xdr:spPr>
        <a:xfrm>
          <a:off x="16598900" y="2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158496</xdr:rowOff>
    </xdr:from>
    <xdr:to>
      <xdr:col>22</xdr:col>
      <xdr:colOff>615950</xdr:colOff>
      <xdr:row>15</xdr:row>
      <xdr:rowOff>88646</xdr:rowOff>
    </xdr:to>
    <xdr:sp macro="" textlink="">
      <xdr:nvSpPr>
        <xdr:cNvPr id="142" name="円/楕円 141"/>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98823</xdr:rowOff>
    </xdr:from>
    <xdr:ext cx="736600" cy="259045"/>
    <xdr:sp macro="" textlink="">
      <xdr:nvSpPr>
        <xdr:cNvPr id="143" name="テキスト ボックス 142"/>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30480</xdr:rowOff>
    </xdr:from>
    <xdr:to>
      <xdr:col>21</xdr:col>
      <xdr:colOff>412750</xdr:colOff>
      <xdr:row>14</xdr:row>
      <xdr:rowOff>132080</xdr:rowOff>
    </xdr:to>
    <xdr:sp macro="" textlink="">
      <xdr:nvSpPr>
        <xdr:cNvPr id="144" name="円/楕円 143"/>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142257</xdr:rowOff>
    </xdr:from>
    <xdr:ext cx="762000" cy="259045"/>
    <xdr:sp macro="" textlink="">
      <xdr:nvSpPr>
        <xdr:cNvPr id="145" name="テキスト ボックス 144"/>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xdr:rowOff>
    </xdr:from>
    <xdr:to>
      <xdr:col>20</xdr:col>
      <xdr:colOff>209550</xdr:colOff>
      <xdr:row>14</xdr:row>
      <xdr:rowOff>118364</xdr:rowOff>
    </xdr:to>
    <xdr:sp macro="" textlink="">
      <xdr:nvSpPr>
        <xdr:cNvPr id="146" name="円/楕円 145"/>
        <xdr:cNvSpPr/>
      </xdr:nvSpPr>
      <xdr:spPr>
        <a:xfrm>
          <a:off x="13843000" y="24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128541</xdr:rowOff>
    </xdr:from>
    <xdr:ext cx="762000" cy="259045"/>
    <xdr:sp macro="" textlink="">
      <xdr:nvSpPr>
        <xdr:cNvPr id="147" name="テキスト ボックス 146"/>
        <xdr:cNvSpPr txBox="1"/>
      </xdr:nvSpPr>
      <xdr:spPr>
        <a:xfrm>
          <a:off x="13512800" y="218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39624</xdr:rowOff>
    </xdr:from>
    <xdr:to>
      <xdr:col>19</xdr:col>
      <xdr:colOff>6350</xdr:colOff>
      <xdr:row>14</xdr:row>
      <xdr:rowOff>141224</xdr:rowOff>
    </xdr:to>
    <xdr:sp macro="" textlink="">
      <xdr:nvSpPr>
        <xdr:cNvPr id="148" name="円/楕円 147"/>
        <xdr:cNvSpPr/>
      </xdr:nvSpPr>
      <xdr:spPr>
        <a:xfrm>
          <a:off x="12954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151401</xdr:rowOff>
    </xdr:from>
    <xdr:ext cx="762000" cy="259045"/>
    <xdr:sp macro="" textlink="">
      <xdr:nvSpPr>
        <xdr:cNvPr id="149" name="テキスト ボックス 148"/>
        <xdr:cNvSpPr txBox="1"/>
      </xdr:nvSpPr>
      <xdr:spPr>
        <a:xfrm>
          <a:off x="12623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保育所運営費や各医療給付費、各支援給付費など年々増加傾向にあるが、少子化対策の一環として乳幼児医療給付費など村独自助成を実施しているため、今後も類似団体平均値を上回る数値で推移するものと思われる。</a:t>
          </a:r>
          <a:endParaRPr lang="ja-JP" altLang="ja-JP"/>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146050</xdr:rowOff>
    </xdr:from>
    <xdr:to>
      <xdr:col>7</xdr:col>
      <xdr:colOff>15875</xdr:colOff>
      <xdr:row>57</xdr:row>
      <xdr:rowOff>50800</xdr:rowOff>
    </xdr:to>
    <xdr:cxnSp macro="">
      <xdr:nvCxnSpPr>
        <xdr:cNvPr id="182" name="直線コネクタ 181"/>
        <xdr:cNvCxnSpPr/>
      </xdr:nvCxnSpPr>
      <xdr:spPr>
        <a:xfrm>
          <a:off x="3987800" y="9747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3"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56</xdr:row>
      <xdr:rowOff>146050</xdr:rowOff>
    </xdr:to>
    <xdr:cxnSp macro="">
      <xdr:nvCxnSpPr>
        <xdr:cNvPr id="185" name="直線コネクタ 184"/>
        <xdr:cNvCxnSpPr/>
      </xdr:nvCxnSpPr>
      <xdr:spPr>
        <a:xfrm>
          <a:off x="3098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187" name="テキスト ボックス 186"/>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146050</xdr:rowOff>
    </xdr:to>
    <xdr:cxnSp macro="">
      <xdr:nvCxnSpPr>
        <xdr:cNvPr id="188" name="直線コネクタ 187"/>
        <xdr:cNvCxnSpPr/>
      </xdr:nvCxnSpPr>
      <xdr:spPr>
        <a:xfrm>
          <a:off x="2209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190" name="テキスト ボックス 18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88900</xdr:rowOff>
    </xdr:to>
    <xdr:cxnSp macro="">
      <xdr:nvCxnSpPr>
        <xdr:cNvPr id="191" name="直線コネクタ 190"/>
        <xdr:cNvCxnSpPr/>
      </xdr:nvCxnSpPr>
      <xdr:spPr>
        <a:xfrm>
          <a:off x="1320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193" name="テキスト ボックス 192"/>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195" name="テキスト ボックス 194"/>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1" name="円/楕円 200"/>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02"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95250</xdr:rowOff>
    </xdr:from>
    <xdr:to>
      <xdr:col>5</xdr:col>
      <xdr:colOff>600075</xdr:colOff>
      <xdr:row>57</xdr:row>
      <xdr:rowOff>25400</xdr:rowOff>
    </xdr:to>
    <xdr:sp macro="" textlink="">
      <xdr:nvSpPr>
        <xdr:cNvPr id="203" name="円/楕円 202"/>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204" name="テキスト ボックス 203"/>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05" name="円/楕円 204"/>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06" name="テキスト ボックス 205"/>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07" name="円/楕円 206"/>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8" name="テキスト ボックス 207"/>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9" name="円/楕円 20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0" name="テキスト ボックス 20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類似団体平均値を推移しているが、高齢化社会による医療費等の増加に伴い、介護保険特別会計や後期高齢者医療特別会計への繰出金が増加傾向となっている。各特別会計とも保険料の適正化、保険料徴収の強化を図り、普通会計の負担軽減に努める。</a:t>
          </a:r>
          <a:endParaRPr lang="ja-JP" altLang="ja-JP"/>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100330</xdr:rowOff>
    </xdr:to>
    <xdr:cxnSp macro="">
      <xdr:nvCxnSpPr>
        <xdr:cNvPr id="243" name="直線コネクタ 242"/>
        <xdr:cNvCxnSpPr/>
      </xdr:nvCxnSpPr>
      <xdr:spPr>
        <a:xfrm flipV="1">
          <a:off x="15671800" y="9514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97807</xdr:rowOff>
    </xdr:from>
    <xdr:ext cx="762000" cy="259045"/>
    <xdr:sp macro="" textlink="">
      <xdr:nvSpPr>
        <xdr:cNvPr id="244" name="その他平均値テキスト"/>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100330</xdr:rowOff>
    </xdr:to>
    <xdr:cxnSp macro="">
      <xdr:nvCxnSpPr>
        <xdr:cNvPr id="246" name="直線コネクタ 245"/>
        <xdr:cNvCxnSpPr/>
      </xdr:nvCxnSpPr>
      <xdr:spPr>
        <a:xfrm>
          <a:off x="14782800" y="9446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8" name="テキスト ボックス 247"/>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xdr:rowOff>
    </xdr:from>
    <xdr:to>
      <xdr:col>21</xdr:col>
      <xdr:colOff>361950</xdr:colOff>
      <xdr:row>55</xdr:row>
      <xdr:rowOff>16510</xdr:rowOff>
    </xdr:to>
    <xdr:cxnSp macro="">
      <xdr:nvCxnSpPr>
        <xdr:cNvPr id="249" name="直線コネクタ 248"/>
        <xdr:cNvCxnSpPr/>
      </xdr:nvCxnSpPr>
      <xdr:spPr>
        <a:xfrm>
          <a:off x="13893800" y="9431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1" name="テキスト ボックス 25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55</xdr:row>
      <xdr:rowOff>62230</xdr:rowOff>
    </xdr:to>
    <xdr:cxnSp macro="">
      <xdr:nvCxnSpPr>
        <xdr:cNvPr id="252" name="直線コネクタ 251"/>
        <xdr:cNvCxnSpPr/>
      </xdr:nvCxnSpPr>
      <xdr:spPr>
        <a:xfrm flipV="1">
          <a:off x="13004800" y="9431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120667</xdr:rowOff>
    </xdr:from>
    <xdr:ext cx="762000" cy="259045"/>
    <xdr:sp macro="" textlink="">
      <xdr:nvSpPr>
        <xdr:cNvPr id="254" name="テキスト ボックス 253"/>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143527</xdr:rowOff>
    </xdr:from>
    <xdr:ext cx="762000" cy="259045"/>
    <xdr:sp macro="" textlink="">
      <xdr:nvSpPr>
        <xdr:cNvPr id="256" name="テキスト ボックス 255"/>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62" name="円/楕円 261"/>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63"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64" name="円/楕円 263"/>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65" name="テキスト ボックス 264"/>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137160</xdr:rowOff>
    </xdr:from>
    <xdr:to>
      <xdr:col>21</xdr:col>
      <xdr:colOff>412750</xdr:colOff>
      <xdr:row>55</xdr:row>
      <xdr:rowOff>67310</xdr:rowOff>
    </xdr:to>
    <xdr:sp macro="" textlink="">
      <xdr:nvSpPr>
        <xdr:cNvPr id="266" name="円/楕円 265"/>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77487</xdr:rowOff>
    </xdr:from>
    <xdr:ext cx="762000" cy="259045"/>
    <xdr:sp macro="" textlink="">
      <xdr:nvSpPr>
        <xdr:cNvPr id="267" name="テキスト ボックス 266"/>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121920</xdr:rowOff>
    </xdr:from>
    <xdr:to>
      <xdr:col>20</xdr:col>
      <xdr:colOff>209550</xdr:colOff>
      <xdr:row>55</xdr:row>
      <xdr:rowOff>52070</xdr:rowOff>
    </xdr:to>
    <xdr:sp macro="" textlink="">
      <xdr:nvSpPr>
        <xdr:cNvPr id="268" name="円/楕円 267"/>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62247</xdr:rowOff>
    </xdr:from>
    <xdr:ext cx="762000" cy="259045"/>
    <xdr:sp macro="" textlink="">
      <xdr:nvSpPr>
        <xdr:cNvPr id="269" name="テキスト ボックス 268"/>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xdr:rowOff>
    </xdr:from>
    <xdr:to>
      <xdr:col>19</xdr:col>
      <xdr:colOff>6350</xdr:colOff>
      <xdr:row>55</xdr:row>
      <xdr:rowOff>113030</xdr:rowOff>
    </xdr:to>
    <xdr:sp macro="" textlink="">
      <xdr:nvSpPr>
        <xdr:cNvPr id="270" name="円/楕円 269"/>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123207</xdr:rowOff>
    </xdr:from>
    <xdr:ext cx="762000" cy="259045"/>
    <xdr:sp macro="" textlink="">
      <xdr:nvSpPr>
        <xdr:cNvPr id="271" name="テキスト ボックス 270"/>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経費の見直し等により改善されつつあるが、企業会計資金不足解消のための繰出金増額が落ち着くまではこのまま推移するものと予想される。</a:t>
          </a:r>
          <a:endParaRPr lang="ja-JP" altLang="ja-JP"/>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40132</xdr:rowOff>
    </xdr:from>
    <xdr:to>
      <xdr:col>24</xdr:col>
      <xdr:colOff>31750</xdr:colOff>
      <xdr:row>38</xdr:row>
      <xdr:rowOff>81280</xdr:rowOff>
    </xdr:to>
    <xdr:cxnSp macro="">
      <xdr:nvCxnSpPr>
        <xdr:cNvPr id="301" name="直線コネクタ 300"/>
        <xdr:cNvCxnSpPr/>
      </xdr:nvCxnSpPr>
      <xdr:spPr>
        <a:xfrm flipV="1">
          <a:off x="15671800" y="65552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79011</xdr:rowOff>
    </xdr:from>
    <xdr:ext cx="762000" cy="259045"/>
    <xdr:sp macro="" textlink="">
      <xdr:nvSpPr>
        <xdr:cNvPr id="302"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81280</xdr:rowOff>
    </xdr:from>
    <xdr:to>
      <xdr:col>22</xdr:col>
      <xdr:colOff>565150</xdr:colOff>
      <xdr:row>39</xdr:row>
      <xdr:rowOff>51562</xdr:rowOff>
    </xdr:to>
    <xdr:cxnSp macro="">
      <xdr:nvCxnSpPr>
        <xdr:cNvPr id="304" name="直線コネクタ 303"/>
        <xdr:cNvCxnSpPr/>
      </xdr:nvCxnSpPr>
      <xdr:spPr>
        <a:xfrm flipV="1">
          <a:off x="14782800" y="659638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06" name="テキスト ボックス 30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19558</xdr:rowOff>
    </xdr:from>
    <xdr:to>
      <xdr:col>21</xdr:col>
      <xdr:colOff>361950</xdr:colOff>
      <xdr:row>39</xdr:row>
      <xdr:rowOff>51562</xdr:rowOff>
    </xdr:to>
    <xdr:cxnSp macro="">
      <xdr:nvCxnSpPr>
        <xdr:cNvPr id="307" name="直線コネクタ 306"/>
        <xdr:cNvCxnSpPr/>
      </xdr:nvCxnSpPr>
      <xdr:spPr>
        <a:xfrm>
          <a:off x="13893800" y="67061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113284</xdr:rowOff>
    </xdr:from>
    <xdr:to>
      <xdr:col>20</xdr:col>
      <xdr:colOff>158750</xdr:colOff>
      <xdr:row>39</xdr:row>
      <xdr:rowOff>19558</xdr:rowOff>
    </xdr:to>
    <xdr:cxnSp macro="">
      <xdr:nvCxnSpPr>
        <xdr:cNvPr id="310" name="直線コネクタ 309"/>
        <xdr:cNvCxnSpPr/>
      </xdr:nvCxnSpPr>
      <xdr:spPr>
        <a:xfrm>
          <a:off x="13004800" y="66283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12" name="テキスト ボックス 311"/>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14" name="テキスト ボックス 313"/>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160782</xdr:rowOff>
    </xdr:from>
    <xdr:to>
      <xdr:col>24</xdr:col>
      <xdr:colOff>82550</xdr:colOff>
      <xdr:row>38</xdr:row>
      <xdr:rowOff>90932</xdr:rowOff>
    </xdr:to>
    <xdr:sp macro="" textlink="">
      <xdr:nvSpPr>
        <xdr:cNvPr id="320" name="円/楕円 319"/>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132859</xdr:rowOff>
    </xdr:from>
    <xdr:ext cx="762000" cy="259045"/>
    <xdr:sp macro="" textlink="">
      <xdr:nvSpPr>
        <xdr:cNvPr id="321"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30480</xdr:rowOff>
    </xdr:from>
    <xdr:to>
      <xdr:col>22</xdr:col>
      <xdr:colOff>615950</xdr:colOff>
      <xdr:row>38</xdr:row>
      <xdr:rowOff>132080</xdr:rowOff>
    </xdr:to>
    <xdr:sp macro="" textlink="">
      <xdr:nvSpPr>
        <xdr:cNvPr id="322" name="円/楕円 321"/>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116857</xdr:rowOff>
    </xdr:from>
    <xdr:ext cx="736600" cy="259045"/>
    <xdr:sp macro="" textlink="">
      <xdr:nvSpPr>
        <xdr:cNvPr id="323" name="テキスト ボックス 322"/>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762</xdr:rowOff>
    </xdr:from>
    <xdr:to>
      <xdr:col>21</xdr:col>
      <xdr:colOff>412750</xdr:colOff>
      <xdr:row>39</xdr:row>
      <xdr:rowOff>102362</xdr:rowOff>
    </xdr:to>
    <xdr:sp macro="" textlink="">
      <xdr:nvSpPr>
        <xdr:cNvPr id="324" name="円/楕円 323"/>
        <xdr:cNvSpPr/>
      </xdr:nvSpPr>
      <xdr:spPr>
        <a:xfrm>
          <a:off x="14732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87139</xdr:rowOff>
    </xdr:from>
    <xdr:ext cx="762000" cy="259045"/>
    <xdr:sp macro="" textlink="">
      <xdr:nvSpPr>
        <xdr:cNvPr id="325" name="テキスト ボックス 324"/>
        <xdr:cNvSpPr txBox="1"/>
      </xdr:nvSpPr>
      <xdr:spPr>
        <a:xfrm>
          <a:off x="14401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140208</xdr:rowOff>
    </xdr:from>
    <xdr:to>
      <xdr:col>20</xdr:col>
      <xdr:colOff>209550</xdr:colOff>
      <xdr:row>39</xdr:row>
      <xdr:rowOff>70358</xdr:rowOff>
    </xdr:to>
    <xdr:sp macro="" textlink="">
      <xdr:nvSpPr>
        <xdr:cNvPr id="326" name="円/楕円 325"/>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55135</xdr:rowOff>
    </xdr:from>
    <xdr:ext cx="762000" cy="259045"/>
    <xdr:sp macro="" textlink="">
      <xdr:nvSpPr>
        <xdr:cNvPr id="327" name="テキスト ボックス 326"/>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62484</xdr:rowOff>
    </xdr:from>
    <xdr:to>
      <xdr:col>19</xdr:col>
      <xdr:colOff>6350</xdr:colOff>
      <xdr:row>38</xdr:row>
      <xdr:rowOff>164084</xdr:rowOff>
    </xdr:to>
    <xdr:sp macro="" textlink="">
      <xdr:nvSpPr>
        <xdr:cNvPr id="328" name="円/楕円 327"/>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148861</xdr:rowOff>
    </xdr:from>
    <xdr:ext cx="762000" cy="259045"/>
    <xdr:sp macro="" textlink="">
      <xdr:nvSpPr>
        <xdr:cNvPr id="329" name="テキスト ボックス 328"/>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公債費は平成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年度をピークに減少している。新規発行債の抑制に努めながら更なる削減を図る。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14987</xdr:rowOff>
    </xdr:from>
    <xdr:to>
      <xdr:col>7</xdr:col>
      <xdr:colOff>15875</xdr:colOff>
      <xdr:row>79</xdr:row>
      <xdr:rowOff>37846</xdr:rowOff>
    </xdr:to>
    <xdr:cxnSp macro="">
      <xdr:nvCxnSpPr>
        <xdr:cNvPr id="359" name="直線コネクタ 358"/>
        <xdr:cNvCxnSpPr/>
      </xdr:nvCxnSpPr>
      <xdr:spPr>
        <a:xfrm flipV="1">
          <a:off x="3987800" y="135595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60"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37846</xdr:rowOff>
    </xdr:from>
    <xdr:to>
      <xdr:col>5</xdr:col>
      <xdr:colOff>549275</xdr:colOff>
      <xdr:row>79</xdr:row>
      <xdr:rowOff>74422</xdr:rowOff>
    </xdr:to>
    <xdr:cxnSp macro="">
      <xdr:nvCxnSpPr>
        <xdr:cNvPr id="362" name="直線コネクタ 361"/>
        <xdr:cNvCxnSpPr/>
      </xdr:nvCxnSpPr>
      <xdr:spPr>
        <a:xfrm flipV="1">
          <a:off x="3098800" y="13582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146829</xdr:rowOff>
    </xdr:from>
    <xdr:ext cx="736600" cy="259045"/>
    <xdr:sp macro="" textlink="">
      <xdr:nvSpPr>
        <xdr:cNvPr id="364" name="テキスト ボックス 363"/>
        <xdr:cNvSpPr txBox="1"/>
      </xdr:nvSpPr>
      <xdr:spPr>
        <a:xfrm>
          <a:off x="3606800" y="1317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74422</xdr:rowOff>
    </xdr:from>
    <xdr:to>
      <xdr:col>4</xdr:col>
      <xdr:colOff>346075</xdr:colOff>
      <xdr:row>79</xdr:row>
      <xdr:rowOff>106426</xdr:rowOff>
    </xdr:to>
    <xdr:cxnSp macro="">
      <xdr:nvCxnSpPr>
        <xdr:cNvPr id="365" name="直線コネクタ 364"/>
        <xdr:cNvCxnSpPr/>
      </xdr:nvCxnSpPr>
      <xdr:spPr>
        <a:xfrm flipV="1">
          <a:off x="2209800" y="136189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34814</xdr:rowOff>
    </xdr:from>
    <xdr:ext cx="762000" cy="259045"/>
    <xdr:sp macro="" textlink="">
      <xdr:nvSpPr>
        <xdr:cNvPr id="367" name="テキスト ボックス 366"/>
        <xdr:cNvSpPr txBox="1"/>
      </xdr:nvSpPr>
      <xdr:spPr>
        <a:xfrm>
          <a:off x="2717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106426</xdr:rowOff>
    </xdr:from>
    <xdr:to>
      <xdr:col>3</xdr:col>
      <xdr:colOff>142875</xdr:colOff>
      <xdr:row>80</xdr:row>
      <xdr:rowOff>117856</xdr:rowOff>
    </xdr:to>
    <xdr:cxnSp macro="">
      <xdr:nvCxnSpPr>
        <xdr:cNvPr id="368" name="直線コネクタ 367"/>
        <xdr:cNvCxnSpPr/>
      </xdr:nvCxnSpPr>
      <xdr:spPr>
        <a:xfrm flipV="1">
          <a:off x="1320800" y="136509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39388</xdr:rowOff>
    </xdr:from>
    <xdr:ext cx="762000" cy="259045"/>
    <xdr:sp macro="" textlink="">
      <xdr:nvSpPr>
        <xdr:cNvPr id="370" name="テキスト ボックス 369"/>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130827</xdr:rowOff>
    </xdr:from>
    <xdr:ext cx="762000" cy="259045"/>
    <xdr:sp macro="" textlink="">
      <xdr:nvSpPr>
        <xdr:cNvPr id="372" name="テキスト ボックス 371"/>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135637</xdr:rowOff>
    </xdr:from>
    <xdr:to>
      <xdr:col>7</xdr:col>
      <xdr:colOff>66675</xdr:colOff>
      <xdr:row>79</xdr:row>
      <xdr:rowOff>65787</xdr:rowOff>
    </xdr:to>
    <xdr:sp macro="" textlink="">
      <xdr:nvSpPr>
        <xdr:cNvPr id="378" name="円/楕円 377"/>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107714</xdr:rowOff>
    </xdr:from>
    <xdr:ext cx="762000" cy="259045"/>
    <xdr:sp macro="" textlink="">
      <xdr:nvSpPr>
        <xdr:cNvPr id="379" name="公債費該当値テキスト"/>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158496</xdr:rowOff>
    </xdr:from>
    <xdr:to>
      <xdr:col>5</xdr:col>
      <xdr:colOff>600075</xdr:colOff>
      <xdr:row>79</xdr:row>
      <xdr:rowOff>88646</xdr:rowOff>
    </xdr:to>
    <xdr:sp macro="" textlink="">
      <xdr:nvSpPr>
        <xdr:cNvPr id="380" name="円/楕円 379"/>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73423</xdr:rowOff>
    </xdr:from>
    <xdr:ext cx="736600" cy="259045"/>
    <xdr:sp macro="" textlink="">
      <xdr:nvSpPr>
        <xdr:cNvPr id="381" name="テキスト ボックス 380"/>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23622</xdr:rowOff>
    </xdr:from>
    <xdr:to>
      <xdr:col>4</xdr:col>
      <xdr:colOff>396875</xdr:colOff>
      <xdr:row>79</xdr:row>
      <xdr:rowOff>125222</xdr:rowOff>
    </xdr:to>
    <xdr:sp macro="" textlink="">
      <xdr:nvSpPr>
        <xdr:cNvPr id="382" name="円/楕円 381"/>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109999</xdr:rowOff>
    </xdr:from>
    <xdr:ext cx="762000" cy="259045"/>
    <xdr:sp macro="" textlink="">
      <xdr:nvSpPr>
        <xdr:cNvPr id="383" name="テキスト ボックス 382"/>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55626</xdr:rowOff>
    </xdr:from>
    <xdr:to>
      <xdr:col>3</xdr:col>
      <xdr:colOff>193675</xdr:colOff>
      <xdr:row>79</xdr:row>
      <xdr:rowOff>157226</xdr:rowOff>
    </xdr:to>
    <xdr:sp macro="" textlink="">
      <xdr:nvSpPr>
        <xdr:cNvPr id="384" name="円/楕円 383"/>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142003</xdr:rowOff>
    </xdr:from>
    <xdr:ext cx="762000" cy="259045"/>
    <xdr:sp macro="" textlink="">
      <xdr:nvSpPr>
        <xdr:cNvPr id="385" name="テキスト ボックス 384"/>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67056</xdr:rowOff>
    </xdr:from>
    <xdr:to>
      <xdr:col>1</xdr:col>
      <xdr:colOff>676275</xdr:colOff>
      <xdr:row>80</xdr:row>
      <xdr:rowOff>168656</xdr:rowOff>
    </xdr:to>
    <xdr:sp macro="" textlink="">
      <xdr:nvSpPr>
        <xdr:cNvPr id="386" name="円/楕円 385"/>
        <xdr:cNvSpPr/>
      </xdr:nvSpPr>
      <xdr:spPr>
        <a:xfrm>
          <a:off x="1270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153433</xdr:rowOff>
    </xdr:from>
    <xdr:ext cx="762000" cy="259045"/>
    <xdr:sp macro="" textlink="">
      <xdr:nvSpPr>
        <xdr:cNvPr id="387" name="テキスト ボックス 386"/>
        <xdr:cNvSpPr txBox="1"/>
      </xdr:nvSpPr>
      <xdr:spPr>
        <a:xfrm>
          <a:off x="939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前年度と比較して</a:t>
          </a:r>
          <a:r>
            <a:rPr lang="en-US" altLang="ja-JP" sz="1100" b="0" i="0" baseline="0">
              <a:solidFill>
                <a:schemeClr val="dk1"/>
              </a:solidFill>
              <a:latin typeface="+mn-lt"/>
              <a:ea typeface="+mn-ea"/>
              <a:cs typeface="+mn-cs"/>
            </a:rPr>
            <a:t>1.2</a:t>
          </a:r>
          <a:r>
            <a:rPr lang="ja-JP" altLang="ja-JP" sz="1100" b="0" i="0" baseline="0">
              <a:solidFill>
                <a:schemeClr val="dk1"/>
              </a:solidFill>
              <a:latin typeface="+mn-lt"/>
              <a:ea typeface="+mn-ea"/>
              <a:cs typeface="+mn-cs"/>
            </a:rPr>
            <a:t>ポイント上昇する結果となった。今後も多様化する住民サービスに対応するため、普通会計にとどまらず特別会計、企業会計も更なる経費節減に努め、住民サービスの低下を招かないように行財政の健全化を図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109038</xdr:rowOff>
    </xdr:from>
    <xdr:to>
      <xdr:col>24</xdr:col>
      <xdr:colOff>31750</xdr:colOff>
      <xdr:row>75</xdr:row>
      <xdr:rowOff>148227</xdr:rowOff>
    </xdr:to>
    <xdr:cxnSp macro="">
      <xdr:nvCxnSpPr>
        <xdr:cNvPr id="422" name="直線コネクタ 421"/>
        <xdr:cNvCxnSpPr/>
      </xdr:nvCxnSpPr>
      <xdr:spPr>
        <a:xfrm>
          <a:off x="15671800" y="129677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76381</xdr:rowOff>
    </xdr:from>
    <xdr:to>
      <xdr:col>22</xdr:col>
      <xdr:colOff>565150</xdr:colOff>
      <xdr:row>75</xdr:row>
      <xdr:rowOff>109038</xdr:rowOff>
    </xdr:to>
    <xdr:cxnSp macro="">
      <xdr:nvCxnSpPr>
        <xdr:cNvPr id="425" name="直線コネクタ 424"/>
        <xdr:cNvCxnSpPr/>
      </xdr:nvCxnSpPr>
      <xdr:spPr>
        <a:xfrm>
          <a:off x="14782800" y="129351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75</xdr:row>
      <xdr:rowOff>76381</xdr:rowOff>
    </xdr:to>
    <xdr:cxnSp macro="">
      <xdr:nvCxnSpPr>
        <xdr:cNvPr id="428" name="直線コネクタ 427"/>
        <xdr:cNvCxnSpPr/>
      </xdr:nvCxnSpPr>
      <xdr:spPr>
        <a:xfrm>
          <a:off x="13893800" y="128828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75310</xdr:rowOff>
    </xdr:from>
    <xdr:ext cx="762000" cy="259045"/>
    <xdr:sp macro="" textlink="">
      <xdr:nvSpPr>
        <xdr:cNvPr id="430" name="テキスト ボックス 429"/>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75</xdr:row>
      <xdr:rowOff>82913</xdr:rowOff>
    </xdr:to>
    <xdr:cxnSp macro="">
      <xdr:nvCxnSpPr>
        <xdr:cNvPr id="431" name="直線コネクタ 430"/>
        <xdr:cNvCxnSpPr/>
      </xdr:nvCxnSpPr>
      <xdr:spPr>
        <a:xfrm flipV="1">
          <a:off x="13004800" y="128828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152054</xdr:rowOff>
    </xdr:from>
    <xdr:ext cx="762000" cy="259045"/>
    <xdr:sp macro="" textlink="">
      <xdr:nvSpPr>
        <xdr:cNvPr id="433" name="テキスト ボックス 432"/>
        <xdr:cNvSpPr txBox="1"/>
      </xdr:nvSpPr>
      <xdr:spPr>
        <a:xfrm>
          <a:off x="13512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58981</xdr:rowOff>
    </xdr:from>
    <xdr:ext cx="762000" cy="259045"/>
    <xdr:sp macro="" textlink="">
      <xdr:nvSpPr>
        <xdr:cNvPr id="435" name="テキスト ボックス 434"/>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97427</xdr:rowOff>
    </xdr:from>
    <xdr:to>
      <xdr:col>24</xdr:col>
      <xdr:colOff>82550</xdr:colOff>
      <xdr:row>76</xdr:row>
      <xdr:rowOff>27577</xdr:rowOff>
    </xdr:to>
    <xdr:sp macro="" textlink="">
      <xdr:nvSpPr>
        <xdr:cNvPr id="441" name="円/楕円 440"/>
        <xdr:cNvSpPr/>
      </xdr:nvSpPr>
      <xdr:spPr>
        <a:xfrm>
          <a:off x="16459200" y="129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69504</xdr:rowOff>
    </xdr:from>
    <xdr:ext cx="762000" cy="259045"/>
    <xdr:sp macro="" textlink="">
      <xdr:nvSpPr>
        <xdr:cNvPr id="442" name="公債費以外該当値テキスト"/>
        <xdr:cNvSpPr txBox="1"/>
      </xdr:nvSpPr>
      <xdr:spPr>
        <a:xfrm>
          <a:off x="165989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58238</xdr:rowOff>
    </xdr:from>
    <xdr:to>
      <xdr:col>22</xdr:col>
      <xdr:colOff>615950</xdr:colOff>
      <xdr:row>75</xdr:row>
      <xdr:rowOff>159838</xdr:rowOff>
    </xdr:to>
    <xdr:sp macro="" textlink="">
      <xdr:nvSpPr>
        <xdr:cNvPr id="443" name="円/楕円 442"/>
        <xdr:cNvSpPr/>
      </xdr:nvSpPr>
      <xdr:spPr>
        <a:xfrm>
          <a:off x="15621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144615</xdr:rowOff>
    </xdr:from>
    <xdr:ext cx="736600" cy="259045"/>
    <xdr:sp macro="" textlink="">
      <xdr:nvSpPr>
        <xdr:cNvPr id="444" name="テキスト ボックス 443"/>
        <xdr:cNvSpPr txBox="1"/>
      </xdr:nvSpPr>
      <xdr:spPr>
        <a:xfrm>
          <a:off x="15290800" y="13003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25581</xdr:rowOff>
    </xdr:from>
    <xdr:to>
      <xdr:col>21</xdr:col>
      <xdr:colOff>412750</xdr:colOff>
      <xdr:row>75</xdr:row>
      <xdr:rowOff>127181</xdr:rowOff>
    </xdr:to>
    <xdr:sp macro="" textlink="">
      <xdr:nvSpPr>
        <xdr:cNvPr id="445" name="円/楕円 444"/>
        <xdr:cNvSpPr/>
      </xdr:nvSpPr>
      <xdr:spPr>
        <a:xfrm>
          <a:off x="14732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111958</xdr:rowOff>
    </xdr:from>
    <xdr:ext cx="762000" cy="259045"/>
    <xdr:sp macro="" textlink="">
      <xdr:nvSpPr>
        <xdr:cNvPr id="446" name="テキスト ボックス 445"/>
        <xdr:cNvSpPr txBox="1"/>
      </xdr:nvSpPr>
      <xdr:spPr>
        <a:xfrm>
          <a:off x="14401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144780</xdr:rowOff>
    </xdr:from>
    <xdr:to>
      <xdr:col>20</xdr:col>
      <xdr:colOff>209550</xdr:colOff>
      <xdr:row>75</xdr:row>
      <xdr:rowOff>74930</xdr:rowOff>
    </xdr:to>
    <xdr:sp macro="" textlink="">
      <xdr:nvSpPr>
        <xdr:cNvPr id="447" name="円/楕円 446"/>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59707</xdr:rowOff>
    </xdr:from>
    <xdr:ext cx="762000" cy="259045"/>
    <xdr:sp macro="" textlink="">
      <xdr:nvSpPr>
        <xdr:cNvPr id="448" name="テキスト ボックス 447"/>
        <xdr:cNvSpPr txBox="1"/>
      </xdr:nvSpPr>
      <xdr:spPr>
        <a:xfrm>
          <a:off x="13512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32113</xdr:rowOff>
    </xdr:from>
    <xdr:to>
      <xdr:col>19</xdr:col>
      <xdr:colOff>6350</xdr:colOff>
      <xdr:row>75</xdr:row>
      <xdr:rowOff>133713</xdr:rowOff>
    </xdr:to>
    <xdr:sp macro="" textlink="">
      <xdr:nvSpPr>
        <xdr:cNvPr id="449" name="円/楕円 448"/>
        <xdr:cNvSpPr/>
      </xdr:nvSpPr>
      <xdr:spPr>
        <a:xfrm>
          <a:off x="12954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118490</xdr:rowOff>
    </xdr:from>
    <xdr:ext cx="762000" cy="259045"/>
    <xdr:sp macro="" textlink="">
      <xdr:nvSpPr>
        <xdr:cNvPr id="450" name="テキスト ボックス 449"/>
        <xdr:cNvSpPr txBox="1"/>
      </xdr:nvSpPr>
      <xdr:spPr>
        <a:xfrm>
          <a:off x="12623800" y="1297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青森県田舎館村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148101</xdr:rowOff>
    </xdr:from>
    <xdr:ext cx="762000" cy="259045"/>
    <xdr:sp macro="" textlink="">
      <xdr:nvSpPr>
        <xdr:cNvPr id="42" name="人口1人当たり決算額の推移最小値テキスト130"/>
        <xdr:cNvSpPr txBox="1"/>
      </xdr:nvSpPr>
      <xdr:spPr>
        <a:xfrm>
          <a:off x="5740400" y="345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133094</xdr:rowOff>
    </xdr:from>
    <xdr:to>
      <xdr:col>4</xdr:col>
      <xdr:colOff>1117600</xdr:colOff>
      <xdr:row>19</xdr:row>
      <xdr:rowOff>137923</xdr:rowOff>
    </xdr:to>
    <xdr:cxnSp macro="">
      <xdr:nvCxnSpPr>
        <xdr:cNvPr id="46" name="直線コネクタ 45"/>
        <xdr:cNvCxnSpPr/>
      </xdr:nvCxnSpPr>
      <xdr:spPr bwMode="auto">
        <a:xfrm>
          <a:off x="5003800" y="3438269"/>
          <a:ext cx="647700" cy="4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689</xdr:rowOff>
    </xdr:from>
    <xdr:ext cx="762000" cy="259045"/>
    <xdr:sp macro="" textlink="">
      <xdr:nvSpPr>
        <xdr:cNvPr id="47" name="人口1人当たり決算額の推移平均値テキスト130"/>
        <xdr:cNvSpPr txBox="1"/>
      </xdr:nvSpPr>
      <xdr:spPr>
        <a:xfrm>
          <a:off x="5740400" y="279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102645</xdr:rowOff>
    </xdr:from>
    <xdr:to>
      <xdr:col>4</xdr:col>
      <xdr:colOff>469900</xdr:colOff>
      <xdr:row>19</xdr:row>
      <xdr:rowOff>133094</xdr:rowOff>
    </xdr:to>
    <xdr:cxnSp macro="">
      <xdr:nvCxnSpPr>
        <xdr:cNvPr id="49" name="直線コネクタ 48"/>
        <xdr:cNvCxnSpPr/>
      </xdr:nvCxnSpPr>
      <xdr:spPr bwMode="auto">
        <a:xfrm>
          <a:off x="4305300" y="3407820"/>
          <a:ext cx="698500" cy="3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84646</xdr:rowOff>
    </xdr:from>
    <xdr:ext cx="736600" cy="259045"/>
    <xdr:sp macro="" textlink="">
      <xdr:nvSpPr>
        <xdr:cNvPr id="51" name="テキスト ボックス 50"/>
        <xdr:cNvSpPr txBox="1"/>
      </xdr:nvSpPr>
      <xdr:spPr>
        <a:xfrm>
          <a:off x="4622800" y="270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102645</xdr:rowOff>
    </xdr:from>
    <xdr:to>
      <xdr:col>3</xdr:col>
      <xdr:colOff>904875</xdr:colOff>
      <xdr:row>19</xdr:row>
      <xdr:rowOff>119550</xdr:rowOff>
    </xdr:to>
    <xdr:cxnSp macro="">
      <xdr:nvCxnSpPr>
        <xdr:cNvPr id="52" name="直線コネクタ 51"/>
        <xdr:cNvCxnSpPr/>
      </xdr:nvCxnSpPr>
      <xdr:spPr bwMode="auto">
        <a:xfrm flipV="1">
          <a:off x="3606800" y="3407820"/>
          <a:ext cx="698500" cy="16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71787</xdr:rowOff>
    </xdr:from>
    <xdr:ext cx="762000" cy="259045"/>
    <xdr:sp macro="" textlink="">
      <xdr:nvSpPr>
        <xdr:cNvPr id="54" name="テキスト ボックス 53"/>
        <xdr:cNvSpPr txBox="1"/>
      </xdr:nvSpPr>
      <xdr:spPr>
        <a:xfrm>
          <a:off x="3924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112446</xdr:rowOff>
    </xdr:from>
    <xdr:to>
      <xdr:col>3</xdr:col>
      <xdr:colOff>206375</xdr:colOff>
      <xdr:row>19</xdr:row>
      <xdr:rowOff>119550</xdr:rowOff>
    </xdr:to>
    <xdr:cxnSp macro="">
      <xdr:nvCxnSpPr>
        <xdr:cNvPr id="55" name="直線コネクタ 54"/>
        <xdr:cNvCxnSpPr/>
      </xdr:nvCxnSpPr>
      <xdr:spPr bwMode="auto">
        <a:xfrm>
          <a:off x="2908300" y="3417621"/>
          <a:ext cx="698500" cy="7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109495</xdr:rowOff>
    </xdr:from>
    <xdr:ext cx="762000" cy="259045"/>
    <xdr:sp macro="" textlink="">
      <xdr:nvSpPr>
        <xdr:cNvPr id="57" name="テキスト ボックス 56"/>
        <xdr:cNvSpPr txBox="1"/>
      </xdr:nvSpPr>
      <xdr:spPr>
        <a:xfrm>
          <a:off x="32258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119639</xdr:rowOff>
    </xdr:from>
    <xdr:ext cx="762000" cy="259045"/>
    <xdr:sp macro="" textlink="">
      <xdr:nvSpPr>
        <xdr:cNvPr id="59" name="テキスト ボックス 58"/>
        <xdr:cNvSpPr txBox="1"/>
      </xdr:nvSpPr>
      <xdr:spPr>
        <a:xfrm>
          <a:off x="2527300" y="273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87123</xdr:rowOff>
    </xdr:from>
    <xdr:to>
      <xdr:col>5</xdr:col>
      <xdr:colOff>34925</xdr:colOff>
      <xdr:row>20</xdr:row>
      <xdr:rowOff>17273</xdr:rowOff>
    </xdr:to>
    <xdr:sp macro="" textlink="">
      <xdr:nvSpPr>
        <xdr:cNvPr id="65" name="円/楕円 64"/>
        <xdr:cNvSpPr/>
      </xdr:nvSpPr>
      <xdr:spPr bwMode="auto">
        <a:xfrm>
          <a:off x="5600700" y="339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167150</xdr:rowOff>
    </xdr:from>
    <xdr:ext cx="762000" cy="259045"/>
    <xdr:sp macro="" textlink="">
      <xdr:nvSpPr>
        <xdr:cNvPr id="66" name="人口1人当たり決算額の推移該当値テキスト130"/>
        <xdr:cNvSpPr txBox="1"/>
      </xdr:nvSpPr>
      <xdr:spPr>
        <a:xfrm>
          <a:off x="5740400" y="330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86,422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82294</xdr:rowOff>
    </xdr:from>
    <xdr:to>
      <xdr:col>4</xdr:col>
      <xdr:colOff>520700</xdr:colOff>
      <xdr:row>20</xdr:row>
      <xdr:rowOff>12444</xdr:rowOff>
    </xdr:to>
    <xdr:sp macro="" textlink="">
      <xdr:nvSpPr>
        <xdr:cNvPr id="67" name="円/楕円 66"/>
        <xdr:cNvSpPr/>
      </xdr:nvSpPr>
      <xdr:spPr bwMode="auto">
        <a:xfrm>
          <a:off x="4953000" y="338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168671</xdr:rowOff>
    </xdr:from>
    <xdr:ext cx="736600" cy="259045"/>
    <xdr:sp macro="" textlink="">
      <xdr:nvSpPr>
        <xdr:cNvPr id="68" name="テキスト ボックス 67"/>
        <xdr:cNvSpPr txBox="1"/>
      </xdr:nvSpPr>
      <xdr:spPr>
        <a:xfrm>
          <a:off x="4622800" y="3473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87,267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51845</xdr:rowOff>
    </xdr:from>
    <xdr:to>
      <xdr:col>3</xdr:col>
      <xdr:colOff>955675</xdr:colOff>
      <xdr:row>19</xdr:row>
      <xdr:rowOff>153445</xdr:rowOff>
    </xdr:to>
    <xdr:sp macro="" textlink="">
      <xdr:nvSpPr>
        <xdr:cNvPr id="69" name="円/楕円 68"/>
        <xdr:cNvSpPr/>
      </xdr:nvSpPr>
      <xdr:spPr bwMode="auto">
        <a:xfrm>
          <a:off x="4254500" y="3357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138222</xdr:rowOff>
    </xdr:from>
    <xdr:ext cx="762000" cy="259045"/>
    <xdr:sp macro="" textlink="">
      <xdr:nvSpPr>
        <xdr:cNvPr id="70" name="テキスト ボックス 69"/>
        <xdr:cNvSpPr txBox="1"/>
      </xdr:nvSpPr>
      <xdr:spPr>
        <a:xfrm>
          <a:off x="3924300" y="344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92,595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68750</xdr:rowOff>
    </xdr:from>
    <xdr:to>
      <xdr:col>3</xdr:col>
      <xdr:colOff>257175</xdr:colOff>
      <xdr:row>19</xdr:row>
      <xdr:rowOff>170350</xdr:rowOff>
    </xdr:to>
    <xdr:sp macro="" textlink="">
      <xdr:nvSpPr>
        <xdr:cNvPr id="71" name="円/楕円 70"/>
        <xdr:cNvSpPr/>
      </xdr:nvSpPr>
      <xdr:spPr bwMode="auto">
        <a:xfrm>
          <a:off x="3556000" y="337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155127</xdr:rowOff>
    </xdr:from>
    <xdr:ext cx="762000" cy="259045"/>
    <xdr:sp macro="" textlink="">
      <xdr:nvSpPr>
        <xdr:cNvPr id="72" name="テキスト ボックス 71"/>
        <xdr:cNvSpPr txBox="1"/>
      </xdr:nvSpPr>
      <xdr:spPr>
        <a:xfrm>
          <a:off x="3225800" y="346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89,637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61646</xdr:rowOff>
    </xdr:from>
    <xdr:to>
      <xdr:col>2</xdr:col>
      <xdr:colOff>692150</xdr:colOff>
      <xdr:row>19</xdr:row>
      <xdr:rowOff>163246</xdr:rowOff>
    </xdr:to>
    <xdr:sp macro="" textlink="">
      <xdr:nvSpPr>
        <xdr:cNvPr id="73" name="円/楕円 72"/>
        <xdr:cNvSpPr/>
      </xdr:nvSpPr>
      <xdr:spPr bwMode="auto">
        <a:xfrm>
          <a:off x="2857500" y="3366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148023</xdr:rowOff>
    </xdr:from>
    <xdr:ext cx="762000" cy="259045"/>
    <xdr:sp macro="" textlink="">
      <xdr:nvSpPr>
        <xdr:cNvPr id="74" name="テキスト ボックス 73"/>
        <xdr:cNvSpPr txBox="1"/>
      </xdr:nvSpPr>
      <xdr:spPr>
        <a:xfrm>
          <a:off x="2527300" y="345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276339</xdr:rowOff>
    </xdr:from>
    <xdr:to>
      <xdr:col>4</xdr:col>
      <xdr:colOff>1117600</xdr:colOff>
      <xdr:row>34</xdr:row>
      <xdr:rowOff>292671</xdr:rowOff>
    </xdr:to>
    <xdr:cxnSp macro="">
      <xdr:nvCxnSpPr>
        <xdr:cNvPr id="107" name="直線コネクタ 106"/>
        <xdr:cNvCxnSpPr/>
      </xdr:nvCxnSpPr>
      <xdr:spPr bwMode="auto">
        <a:xfrm>
          <a:off x="5003800" y="6543789"/>
          <a:ext cx="647700" cy="1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327296</xdr:rowOff>
    </xdr:from>
    <xdr:ext cx="762000" cy="259045"/>
    <xdr:sp macro="" textlink="">
      <xdr:nvSpPr>
        <xdr:cNvPr id="108" name="人口1人当たり決算額の推移平均値テキスト445"/>
        <xdr:cNvSpPr txBox="1"/>
      </xdr:nvSpPr>
      <xdr:spPr>
        <a:xfrm>
          <a:off x="5740400" y="6594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245897</xdr:rowOff>
    </xdr:from>
    <xdr:to>
      <xdr:col>4</xdr:col>
      <xdr:colOff>469900</xdr:colOff>
      <xdr:row>34</xdr:row>
      <xdr:rowOff>276339</xdr:rowOff>
    </xdr:to>
    <xdr:cxnSp macro="">
      <xdr:nvCxnSpPr>
        <xdr:cNvPr id="110" name="直線コネクタ 109"/>
        <xdr:cNvCxnSpPr/>
      </xdr:nvCxnSpPr>
      <xdr:spPr bwMode="auto">
        <a:xfrm>
          <a:off x="4305300" y="6513347"/>
          <a:ext cx="698500" cy="3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55300</xdr:rowOff>
    </xdr:from>
    <xdr:ext cx="736600" cy="259045"/>
    <xdr:sp macro="" textlink="">
      <xdr:nvSpPr>
        <xdr:cNvPr id="112" name="テキスト ボックス 111"/>
        <xdr:cNvSpPr txBox="1"/>
      </xdr:nvSpPr>
      <xdr:spPr>
        <a:xfrm>
          <a:off x="4622800" y="666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186296</xdr:rowOff>
    </xdr:from>
    <xdr:to>
      <xdr:col>3</xdr:col>
      <xdr:colOff>904875</xdr:colOff>
      <xdr:row>34</xdr:row>
      <xdr:rowOff>245897</xdr:rowOff>
    </xdr:to>
    <xdr:cxnSp macro="">
      <xdr:nvCxnSpPr>
        <xdr:cNvPr id="113" name="直線コネクタ 112"/>
        <xdr:cNvCxnSpPr/>
      </xdr:nvCxnSpPr>
      <xdr:spPr bwMode="auto">
        <a:xfrm>
          <a:off x="3606800" y="6453746"/>
          <a:ext cx="698500" cy="5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332821</xdr:rowOff>
    </xdr:from>
    <xdr:ext cx="762000" cy="259045"/>
    <xdr:sp macro="" textlink="">
      <xdr:nvSpPr>
        <xdr:cNvPr id="115" name="テキスト ボックス 114"/>
        <xdr:cNvSpPr txBox="1"/>
      </xdr:nvSpPr>
      <xdr:spPr>
        <a:xfrm>
          <a:off x="39243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167843</xdr:rowOff>
    </xdr:from>
    <xdr:to>
      <xdr:col>3</xdr:col>
      <xdr:colOff>206375</xdr:colOff>
      <xdr:row>34</xdr:row>
      <xdr:rowOff>186296</xdr:rowOff>
    </xdr:to>
    <xdr:cxnSp macro="">
      <xdr:nvCxnSpPr>
        <xdr:cNvPr id="116" name="直線コネクタ 115"/>
        <xdr:cNvCxnSpPr/>
      </xdr:nvCxnSpPr>
      <xdr:spPr bwMode="auto">
        <a:xfrm>
          <a:off x="2908300" y="6435293"/>
          <a:ext cx="698500" cy="18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295139</xdr:rowOff>
    </xdr:from>
    <xdr:ext cx="762000" cy="259045"/>
    <xdr:sp macro="" textlink="">
      <xdr:nvSpPr>
        <xdr:cNvPr id="118" name="テキスト ボックス 117"/>
        <xdr:cNvSpPr txBox="1"/>
      </xdr:nvSpPr>
      <xdr:spPr>
        <a:xfrm>
          <a:off x="32258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270603</xdr:rowOff>
    </xdr:from>
    <xdr:ext cx="762000" cy="259045"/>
    <xdr:sp macro="" textlink="">
      <xdr:nvSpPr>
        <xdr:cNvPr id="120" name="テキスト ボックス 119"/>
        <xdr:cNvSpPr txBox="1"/>
      </xdr:nvSpPr>
      <xdr:spPr>
        <a:xfrm>
          <a:off x="2527300" y="653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241871</xdr:rowOff>
    </xdr:from>
    <xdr:to>
      <xdr:col>5</xdr:col>
      <xdr:colOff>34925</xdr:colOff>
      <xdr:row>35</xdr:row>
      <xdr:rowOff>571</xdr:rowOff>
    </xdr:to>
    <xdr:sp macro="" textlink="">
      <xdr:nvSpPr>
        <xdr:cNvPr id="126" name="円/楕円 125"/>
        <xdr:cNvSpPr/>
      </xdr:nvSpPr>
      <xdr:spPr bwMode="auto">
        <a:xfrm>
          <a:off x="5600700" y="650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86949</xdr:rowOff>
    </xdr:from>
    <xdr:ext cx="762000" cy="259045"/>
    <xdr:sp macro="" textlink="">
      <xdr:nvSpPr>
        <xdr:cNvPr id="127" name="人口1人当たり決算額の推移該当値テキスト445"/>
        <xdr:cNvSpPr txBox="1"/>
      </xdr:nvSpPr>
      <xdr:spPr>
        <a:xfrm>
          <a:off x="5740400" y="635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48,455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225539</xdr:rowOff>
    </xdr:from>
    <xdr:to>
      <xdr:col>4</xdr:col>
      <xdr:colOff>520700</xdr:colOff>
      <xdr:row>34</xdr:row>
      <xdr:rowOff>327140</xdr:rowOff>
    </xdr:to>
    <xdr:sp macro="" textlink="">
      <xdr:nvSpPr>
        <xdr:cNvPr id="128" name="円/楕円 127"/>
        <xdr:cNvSpPr/>
      </xdr:nvSpPr>
      <xdr:spPr bwMode="auto">
        <a:xfrm>
          <a:off x="4953000" y="649298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337316</xdr:rowOff>
    </xdr:from>
    <xdr:ext cx="736600" cy="259045"/>
    <xdr:sp macro="" textlink="">
      <xdr:nvSpPr>
        <xdr:cNvPr id="129" name="テキスト ボックス 128"/>
        <xdr:cNvSpPr txBox="1"/>
      </xdr:nvSpPr>
      <xdr:spPr>
        <a:xfrm>
          <a:off x="4622800" y="626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49,741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195097</xdr:rowOff>
    </xdr:from>
    <xdr:to>
      <xdr:col>3</xdr:col>
      <xdr:colOff>955675</xdr:colOff>
      <xdr:row>34</xdr:row>
      <xdr:rowOff>296697</xdr:rowOff>
    </xdr:to>
    <xdr:sp macro="" textlink="">
      <xdr:nvSpPr>
        <xdr:cNvPr id="130" name="円/楕円 129"/>
        <xdr:cNvSpPr/>
      </xdr:nvSpPr>
      <xdr:spPr bwMode="auto">
        <a:xfrm>
          <a:off x="4254500" y="6462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306874</xdr:rowOff>
    </xdr:from>
    <xdr:ext cx="762000" cy="259045"/>
    <xdr:sp macro="" textlink="">
      <xdr:nvSpPr>
        <xdr:cNvPr id="131" name="テキスト ボックス 130"/>
        <xdr:cNvSpPr txBox="1"/>
      </xdr:nvSpPr>
      <xdr:spPr>
        <a:xfrm>
          <a:off x="3924300" y="623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52,138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135496</xdr:rowOff>
    </xdr:from>
    <xdr:to>
      <xdr:col>3</xdr:col>
      <xdr:colOff>257175</xdr:colOff>
      <xdr:row>34</xdr:row>
      <xdr:rowOff>237096</xdr:rowOff>
    </xdr:to>
    <xdr:sp macro="" textlink="">
      <xdr:nvSpPr>
        <xdr:cNvPr id="132" name="円/楕円 131"/>
        <xdr:cNvSpPr/>
      </xdr:nvSpPr>
      <xdr:spPr bwMode="auto">
        <a:xfrm>
          <a:off x="3556000" y="6402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247273</xdr:rowOff>
    </xdr:from>
    <xdr:ext cx="762000" cy="259045"/>
    <xdr:sp macro="" textlink="">
      <xdr:nvSpPr>
        <xdr:cNvPr id="133" name="テキスト ボックス 132"/>
        <xdr:cNvSpPr txBox="1"/>
      </xdr:nvSpPr>
      <xdr:spPr>
        <a:xfrm>
          <a:off x="3225800" y="61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56,831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117043</xdr:rowOff>
    </xdr:from>
    <xdr:to>
      <xdr:col>2</xdr:col>
      <xdr:colOff>692150</xdr:colOff>
      <xdr:row>34</xdr:row>
      <xdr:rowOff>218643</xdr:rowOff>
    </xdr:to>
    <xdr:sp macro="" textlink="">
      <xdr:nvSpPr>
        <xdr:cNvPr id="134" name="円/楕円 133"/>
        <xdr:cNvSpPr/>
      </xdr:nvSpPr>
      <xdr:spPr bwMode="auto">
        <a:xfrm>
          <a:off x="2857500" y="6384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228820</xdr:rowOff>
    </xdr:from>
    <xdr:ext cx="762000" cy="259045"/>
    <xdr:sp macro="" textlink="">
      <xdr:nvSpPr>
        <xdr:cNvPr id="135" name="テキスト ボックス 134"/>
        <xdr:cNvSpPr txBox="1"/>
      </xdr:nvSpPr>
      <xdr:spPr>
        <a:xfrm>
          <a:off x="2527300" y="615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latin typeface="+mn-lt"/>
              <a:ea typeface="+mn-ea"/>
              <a:cs typeface="+mn-cs"/>
            </a:rPr>
            <a:t>ここ数年、実質単年度収支が悪化しているのは企業会計の資金不足解消のための繰り出しや、観光行政の基盤整備への支出が影響しているものと考えられる。ただし、財政調整基金は経常経費の削減と地方交付税の確保により年々回復してきており公債費の減少と併せて、順調に健全化が図られているものと考える。今後も伸び続けると予想される扶助費や質の高い住民サービスを行うため、楽観視することなく更なる財政の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全ての会計で赤字は生じていないが、基準外操出を必要としないように適正な財政運営、企業経営に努める。</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元利償還金は、新規発行債の抑制と繰上償還により減少しているものの、公営企業債元利償還金に対する繰入金の影響で思うように減少しない。企業会計の資金不足が解消されれば減少に転じるものと考えている。</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将来負担額は公営企業債等繰入見込額を除けば、順調に減少傾向にある。また、充当可能財源等の財政調整基金も増加しており、このまま減少するものと考えられる。</a:t>
          </a:r>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4288575</v>
      </c>
      <c r="BO4" s="349"/>
      <c r="BP4" s="349"/>
      <c r="BQ4" s="349"/>
      <c r="BR4" s="349"/>
      <c r="BS4" s="349"/>
      <c r="BT4" s="349"/>
      <c r="BU4" s="350"/>
      <c r="BV4" s="348">
        <v>3987419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8.3000000000000007</v>
      </c>
      <c r="CU4" s="355"/>
      <c r="CV4" s="355"/>
      <c r="CW4" s="355"/>
      <c r="CX4" s="355"/>
      <c r="CY4" s="355"/>
      <c r="CZ4" s="355"/>
      <c r="DA4" s="356"/>
      <c r="DB4" s="354">
        <v>17.2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4082200</v>
      </c>
      <c r="BO5" s="386"/>
      <c r="BP5" s="386"/>
      <c r="BQ5" s="386"/>
      <c r="BR5" s="386"/>
      <c r="BS5" s="386"/>
      <c r="BT5" s="386"/>
      <c r="BU5" s="387"/>
      <c r="BV5" s="385">
        <v>3470748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88.2</v>
      </c>
      <c r="CU5" s="383"/>
      <c r="CV5" s="383"/>
      <c r="CW5" s="383"/>
      <c r="CX5" s="383"/>
      <c r="CY5" s="383"/>
      <c r="CZ5" s="383"/>
      <c r="DA5" s="384"/>
      <c r="DB5" s="382">
        <v>87.5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206375</v>
      </c>
      <c r="BO6" s="386"/>
      <c r="BP6" s="386"/>
      <c r="BQ6" s="386"/>
      <c r="BR6" s="386"/>
      <c r="BS6" s="386"/>
      <c r="BT6" s="386"/>
      <c r="BU6" s="387"/>
      <c r="BV6" s="385">
        <v>516671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93.6</v>
      </c>
      <c r="CU6" s="423"/>
      <c r="CV6" s="423"/>
      <c r="CW6" s="423"/>
      <c r="CX6" s="423"/>
      <c r="CY6" s="423"/>
      <c r="CZ6" s="423"/>
      <c r="DA6" s="424"/>
      <c r="DB6" s="422">
        <v>93.3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t="s">
        <v>91</v>
      </c>
      <c r="BO7" s="386"/>
      <c r="BP7" s="386"/>
      <c r="BQ7" s="386"/>
      <c r="BR7" s="386"/>
      <c r="BS7" s="386"/>
      <c r="BT7" s="386"/>
      <c r="BU7" s="387"/>
      <c r="BV7" s="385">
        <v>76245</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2495653</v>
      </c>
      <c r="CU7" s="386"/>
      <c r="CV7" s="386"/>
      <c r="CW7" s="386"/>
      <c r="CX7" s="386"/>
      <c r="CY7" s="386"/>
      <c r="CZ7" s="386"/>
      <c r="DA7" s="387"/>
      <c r="DB7" s="385">
        <v>2555192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206375</v>
      </c>
      <c r="BO8" s="386"/>
      <c r="BP8" s="386"/>
      <c r="BQ8" s="386"/>
      <c r="BR8" s="386"/>
      <c r="BS8" s="386"/>
      <c r="BT8" s="386"/>
      <c r="BU8" s="387"/>
      <c r="BV8" s="385">
        <v>440426</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0.25</v>
      </c>
      <c r="CU8" s="426"/>
      <c r="CV8" s="426"/>
      <c r="CW8" s="426"/>
      <c r="CX8" s="426"/>
      <c r="CY8" s="426"/>
      <c r="CZ8" s="426"/>
      <c r="DA8" s="427"/>
      <c r="DB8" s="425">
        <v>0.25</v>
      </c>
      <c r="DC8" s="426"/>
      <c r="DD8" s="426"/>
      <c r="DE8" s="426"/>
      <c r="DF8" s="426"/>
      <c r="DG8" s="426"/>
      <c r="DH8" s="426"/>
      <c r="DI8" s="427"/>
      <c r="DJ8" s="137"/>
      <c r="DK8" s="137"/>
      <c r="DL8" s="137"/>
      <c r="DM8" s="137"/>
      <c r="DN8" s="137"/>
      <c r="DO8" s="137"/>
    </row>
    <row r="9" spans="1:119" ht="18.75" customHeight="1" thickBot="1" x14ac:dyDescent="0.2">
      <c r="A9" s="138"/>
      <c r="B9" s="379" t="s">
        <v>97</v>
      </c>
      <c r="C9" s="380"/>
      <c r="D9" s="380"/>
      <c r="E9" s="380"/>
      <c r="F9" s="380"/>
      <c r="G9" s="380"/>
      <c r="H9" s="380"/>
      <c r="I9" s="380"/>
      <c r="J9" s="380"/>
      <c r="K9" s="428"/>
      <c r="L9" s="429" t="s">
        <v>98</v>
      </c>
      <c r="M9" s="430"/>
      <c r="N9" s="430"/>
      <c r="O9" s="430"/>
      <c r="P9" s="430"/>
      <c r="Q9" s="431"/>
      <c r="R9" s="432">
        <v>8153</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101</v>
      </c>
      <c r="AV9" s="418"/>
      <c r="AW9" s="418"/>
      <c r="AX9" s="418"/>
      <c r="AY9" s="419" t="s">
        <v>102</v>
      </c>
      <c r="AZ9" s="420"/>
      <c r="BA9" s="420"/>
      <c r="BB9" s="420"/>
      <c r="BC9" s="420"/>
      <c r="BD9" s="420"/>
      <c r="BE9" s="420"/>
      <c r="BF9" s="420"/>
      <c r="BG9" s="420"/>
      <c r="BH9" s="420"/>
      <c r="BI9" s="420"/>
      <c r="BJ9" s="420"/>
      <c r="BK9" s="420"/>
      <c r="BL9" s="420"/>
      <c r="BM9" s="421"/>
      <c r="BN9" s="385">
        <v>-234051</v>
      </c>
      <c r="BO9" s="386"/>
      <c r="BP9" s="386"/>
      <c r="BQ9" s="386"/>
      <c r="BR9" s="386"/>
      <c r="BS9" s="386"/>
      <c r="BT9" s="386"/>
      <c r="BU9" s="387"/>
      <c r="BV9" s="385">
        <v>-51303</v>
      </c>
      <c r="BW9" s="386"/>
      <c r="BX9" s="386"/>
      <c r="BY9" s="386"/>
      <c r="BZ9" s="386"/>
      <c r="CA9" s="386"/>
      <c r="CB9" s="386"/>
      <c r="CC9" s="387"/>
      <c r="CD9" s="388" t="s">
        <v>103</v>
      </c>
      <c r="CE9" s="389"/>
      <c r="CF9" s="389"/>
      <c r="CG9" s="389"/>
      <c r="CH9" s="389"/>
      <c r="CI9" s="389"/>
      <c r="CJ9" s="389"/>
      <c r="CK9" s="389"/>
      <c r="CL9" s="389"/>
      <c r="CM9" s="389"/>
      <c r="CN9" s="389"/>
      <c r="CO9" s="389"/>
      <c r="CP9" s="389"/>
      <c r="CQ9" s="389"/>
      <c r="CR9" s="389"/>
      <c r="CS9" s="390"/>
      <c r="CT9" s="382">
        <v>16.600000000000001</v>
      </c>
      <c r="CU9" s="383"/>
      <c r="CV9" s="383"/>
      <c r="CW9" s="383"/>
      <c r="CX9" s="383"/>
      <c r="CY9" s="383"/>
      <c r="CZ9" s="383"/>
      <c r="DA9" s="384"/>
      <c r="DB9" s="382">
        <v>17.899999999999999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104</v>
      </c>
      <c r="M10" s="415"/>
      <c r="N10" s="415"/>
      <c r="O10" s="415"/>
      <c r="P10" s="415"/>
      <c r="Q10" s="416"/>
      <c r="R10" s="436">
        <v>8541</v>
      </c>
      <c r="S10" s="437"/>
      <c r="T10" s="437"/>
      <c r="U10" s="437"/>
      <c r="V10" s="438"/>
      <c r="W10" s="373"/>
      <c r="X10" s="374"/>
      <c r="Y10" s="374"/>
      <c r="Z10" s="374"/>
      <c r="AA10" s="374"/>
      <c r="AB10" s="374"/>
      <c r="AC10" s="374"/>
      <c r="AD10" s="374"/>
      <c r="AE10" s="374"/>
      <c r="AF10" s="374"/>
      <c r="AG10" s="374"/>
      <c r="AH10" s="374"/>
      <c r="AI10" s="374"/>
      <c r="AJ10" s="374"/>
      <c r="AK10" s="374"/>
      <c r="AL10" s="377"/>
      <c r="AM10" s="414" t="s">
        <v>105</v>
      </c>
      <c r="AN10" s="415"/>
      <c r="AO10" s="415"/>
      <c r="AP10" s="415"/>
      <c r="AQ10" s="415"/>
      <c r="AR10" s="415"/>
      <c r="AS10" s="415"/>
      <c r="AT10" s="416"/>
      <c r="AU10" s="417" t="s">
        <v>106</v>
      </c>
      <c r="AV10" s="418"/>
      <c r="AW10" s="418"/>
      <c r="AX10" s="418"/>
      <c r="AY10" s="419" t="s">
        <v>107</v>
      </c>
      <c r="AZ10" s="420"/>
      <c r="BA10" s="420"/>
      <c r="BB10" s="420"/>
      <c r="BC10" s="420"/>
      <c r="BD10" s="420"/>
      <c r="BE10" s="420"/>
      <c r="BF10" s="420"/>
      <c r="BG10" s="420"/>
      <c r="BH10" s="420"/>
      <c r="BI10" s="420"/>
      <c r="BJ10" s="420"/>
      <c r="BK10" s="420"/>
      <c r="BL10" s="420"/>
      <c r="BM10" s="421"/>
      <c r="BN10" s="385">
        <v>547</v>
      </c>
      <c r="BO10" s="386"/>
      <c r="BP10" s="386"/>
      <c r="BQ10" s="386"/>
      <c r="BR10" s="386"/>
      <c r="BS10" s="386"/>
      <c r="BT10" s="386"/>
      <c r="BU10" s="387"/>
      <c r="BV10" s="385">
        <v>495</v>
      </c>
      <c r="BW10" s="386"/>
      <c r="BX10" s="386"/>
      <c r="BY10" s="386"/>
      <c r="BZ10" s="386"/>
      <c r="CA10" s="386"/>
      <c r="CB10" s="386"/>
      <c r="CC10" s="387"/>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109</v>
      </c>
      <c r="M11" s="440"/>
      <c r="N11" s="440"/>
      <c r="O11" s="440"/>
      <c r="P11" s="440"/>
      <c r="Q11" s="441"/>
      <c r="R11" s="442" t="s">
        <v>110</v>
      </c>
      <c r="S11" s="443"/>
      <c r="T11" s="443"/>
      <c r="U11" s="443"/>
      <c r="V11" s="444"/>
      <c r="W11" s="373"/>
      <c r="X11" s="374"/>
      <c r="Y11" s="374"/>
      <c r="Z11" s="374"/>
      <c r="AA11" s="374"/>
      <c r="AB11" s="374"/>
      <c r="AC11" s="374"/>
      <c r="AD11" s="374"/>
      <c r="AE11" s="374"/>
      <c r="AF11" s="374"/>
      <c r="AG11" s="374"/>
      <c r="AH11" s="374"/>
      <c r="AI11" s="374"/>
      <c r="AJ11" s="374"/>
      <c r="AK11" s="374"/>
      <c r="AL11" s="377"/>
      <c r="AM11" s="414" t="s">
        <v>111</v>
      </c>
      <c r="AN11" s="415"/>
      <c r="AO11" s="415"/>
      <c r="AP11" s="415"/>
      <c r="AQ11" s="415"/>
      <c r="AR11" s="415"/>
      <c r="AS11" s="415"/>
      <c r="AT11" s="416"/>
      <c r="AU11" s="417" t="s">
        <v>101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8222</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162047</v>
      </c>
      <c r="BO12" s="386"/>
      <c r="BP12" s="386"/>
      <c r="BQ12" s="386"/>
      <c r="BR12" s="386"/>
      <c r="BS12" s="386"/>
      <c r="BT12" s="386"/>
      <c r="BU12" s="387"/>
      <c r="BV12" s="385">
        <v>251483</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8210</v>
      </c>
      <c r="S13" s="467"/>
      <c r="T13" s="467"/>
      <c r="U13" s="467"/>
      <c r="V13" s="468"/>
      <c r="W13" s="401" t="s">
        <v>125</v>
      </c>
      <c r="X13" s="402"/>
      <c r="Y13" s="402"/>
      <c r="Z13" s="402"/>
      <c r="AA13" s="402"/>
      <c r="AB13" s="392"/>
      <c r="AC13" s="436">
        <v>961</v>
      </c>
      <c r="AD13" s="437"/>
      <c r="AE13" s="437"/>
      <c r="AF13" s="437"/>
      <c r="AG13" s="476"/>
      <c r="AH13" s="436">
        <v>1109</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-395551</v>
      </c>
      <c r="BO13" s="386"/>
      <c r="BP13" s="386"/>
      <c r="BQ13" s="386"/>
      <c r="BR13" s="386"/>
      <c r="BS13" s="386"/>
      <c r="BT13" s="386"/>
      <c r="BU13" s="387"/>
      <c r="BV13" s="385">
        <v>-302291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19</v>
      </c>
      <c r="CU13" s="383"/>
      <c r="CV13" s="383"/>
      <c r="CW13" s="383"/>
      <c r="CX13" s="383"/>
      <c r="CY13" s="383"/>
      <c r="CZ13" s="383"/>
      <c r="DA13" s="384"/>
      <c r="DB13" s="382">
        <v>19.600000000000001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8254</v>
      </c>
      <c r="S14" s="467"/>
      <c r="T14" s="467"/>
      <c r="U14" s="467"/>
      <c r="V14" s="468"/>
      <c r="W14" s="375"/>
      <c r="X14" s="376"/>
      <c r="Y14" s="376"/>
      <c r="Z14" s="376"/>
      <c r="AA14" s="376"/>
      <c r="AB14" s="365"/>
      <c r="AC14" s="469">
        <v>23.2</v>
      </c>
      <c r="AD14" s="470"/>
      <c r="AE14" s="470"/>
      <c r="AF14" s="470"/>
      <c r="AG14" s="471"/>
      <c r="AH14" s="469">
        <v>24.6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78.5</v>
      </c>
      <c r="CU14" s="481"/>
      <c r="CV14" s="481"/>
      <c r="CW14" s="481"/>
      <c r="CX14" s="481"/>
      <c r="CY14" s="481"/>
      <c r="CZ14" s="481"/>
      <c r="DA14" s="482"/>
      <c r="DB14" s="480">
        <v>76.400000000000006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8243</v>
      </c>
      <c r="S15" s="467"/>
      <c r="T15" s="467"/>
      <c r="U15" s="467"/>
      <c r="V15" s="468"/>
      <c r="W15" s="401" t="s">
        <v>131</v>
      </c>
      <c r="X15" s="402"/>
      <c r="Y15" s="402"/>
      <c r="Z15" s="402"/>
      <c r="AA15" s="402"/>
      <c r="AB15" s="392"/>
      <c r="AC15" s="436">
        <v>940</v>
      </c>
      <c r="AD15" s="437"/>
      <c r="AE15" s="437"/>
      <c r="AF15" s="437"/>
      <c r="AG15" s="476"/>
      <c r="AH15" s="436">
        <v>1084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561709</v>
      </c>
      <c r="BO15" s="349"/>
      <c r="BP15" s="349"/>
      <c r="BQ15" s="349"/>
      <c r="BR15" s="349"/>
      <c r="BS15" s="349"/>
      <c r="BT15" s="349"/>
      <c r="BU15" s="350"/>
      <c r="BV15" s="348">
        <v>553366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22.7</v>
      </c>
      <c r="AD16" s="470"/>
      <c r="AE16" s="470"/>
      <c r="AF16" s="470"/>
      <c r="AG16" s="471"/>
      <c r="AH16" s="469">
        <v>24.1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2209042</v>
      </c>
      <c r="BO16" s="386"/>
      <c r="BP16" s="386"/>
      <c r="BQ16" s="386"/>
      <c r="BR16" s="386"/>
      <c r="BS16" s="386"/>
      <c r="BT16" s="386"/>
      <c r="BU16" s="387"/>
      <c r="BV16" s="385">
        <v>2251642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2235</v>
      </c>
      <c r="AD17" s="437"/>
      <c r="AE17" s="437"/>
      <c r="AF17" s="437"/>
      <c r="AG17" s="476"/>
      <c r="AH17" s="436">
        <v>2305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712247</v>
      </c>
      <c r="BO17" s="386"/>
      <c r="BP17" s="386"/>
      <c r="BQ17" s="386"/>
      <c r="BR17" s="386"/>
      <c r="BS17" s="386"/>
      <c r="BT17" s="386"/>
      <c r="BU17" s="387"/>
      <c r="BV17" s="385">
        <v>697596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22.31</v>
      </c>
      <c r="M18" s="498"/>
      <c r="N18" s="498"/>
      <c r="O18" s="498"/>
      <c r="P18" s="498"/>
      <c r="Q18" s="498"/>
      <c r="R18" s="499"/>
      <c r="S18" s="499"/>
      <c r="T18" s="499"/>
      <c r="U18" s="499"/>
      <c r="V18" s="500"/>
      <c r="W18" s="403"/>
      <c r="X18" s="404"/>
      <c r="Y18" s="404"/>
      <c r="Z18" s="404"/>
      <c r="AA18" s="404"/>
      <c r="AB18" s="395"/>
      <c r="AC18" s="501">
        <v>54</v>
      </c>
      <c r="AD18" s="502"/>
      <c r="AE18" s="502"/>
      <c r="AF18" s="502"/>
      <c r="AG18" s="503"/>
      <c r="AH18" s="501">
        <v>51.2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2206179</v>
      </c>
      <c r="BO18" s="386"/>
      <c r="BP18" s="386"/>
      <c r="BQ18" s="386"/>
      <c r="BR18" s="386"/>
      <c r="BS18" s="386"/>
      <c r="BT18" s="386"/>
      <c r="BU18" s="387"/>
      <c r="BV18" s="385">
        <v>2245121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365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3197483</v>
      </c>
      <c r="BO19" s="386"/>
      <c r="BP19" s="386"/>
      <c r="BQ19" s="386"/>
      <c r="BR19" s="386"/>
      <c r="BS19" s="386"/>
      <c r="BT19" s="386"/>
      <c r="BU19" s="387"/>
      <c r="BV19" s="385">
        <v>3120311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2406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3567297</v>
      </c>
      <c r="BO23" s="386"/>
      <c r="BP23" s="386"/>
      <c r="BQ23" s="386"/>
      <c r="BR23" s="386"/>
      <c r="BS23" s="386"/>
      <c r="BT23" s="386"/>
      <c r="BU23" s="387"/>
      <c r="BV23" s="385">
        <v>3630832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6370</v>
      </c>
      <c r="R24" s="437"/>
      <c r="S24" s="437"/>
      <c r="T24" s="437"/>
      <c r="U24" s="437"/>
      <c r="V24" s="476"/>
      <c r="W24" s="531"/>
      <c r="X24" s="519"/>
      <c r="Y24" s="520"/>
      <c r="Z24" s="435" t="s">
        <v>154</v>
      </c>
      <c r="AA24" s="415"/>
      <c r="AB24" s="415"/>
      <c r="AC24" s="415"/>
      <c r="AD24" s="415"/>
      <c r="AE24" s="415"/>
      <c r="AF24" s="415"/>
      <c r="AG24" s="416"/>
      <c r="AH24" s="436">
        <v>69</v>
      </c>
      <c r="AI24" s="437"/>
      <c r="AJ24" s="437"/>
      <c r="AK24" s="437"/>
      <c r="AL24" s="476"/>
      <c r="AM24" s="436">
        <v>188853</v>
      </c>
      <c r="AN24" s="437"/>
      <c r="AO24" s="437"/>
      <c r="AP24" s="437"/>
      <c r="AQ24" s="437"/>
      <c r="AR24" s="476"/>
      <c r="AS24" s="436">
        <v>2737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2798634</v>
      </c>
      <c r="BO24" s="386"/>
      <c r="BP24" s="386"/>
      <c r="BQ24" s="386"/>
      <c r="BR24" s="386"/>
      <c r="BS24" s="386"/>
      <c r="BT24" s="386"/>
      <c r="BU24" s="387"/>
      <c r="BV24" s="385">
        <v>2941221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5300</v>
      </c>
      <c r="R25" s="437"/>
      <c r="S25" s="437"/>
      <c r="T25" s="437"/>
      <c r="U25" s="437"/>
      <c r="V25" s="476"/>
      <c r="W25" s="531"/>
      <c r="X25" s="519"/>
      <c r="Y25" s="520"/>
      <c r="Z25" s="435" t="s">
        <v>157</v>
      </c>
      <c r="AA25" s="415"/>
      <c r="AB25" s="415"/>
      <c r="AC25" s="415"/>
      <c r="AD25" s="415"/>
      <c r="AE25" s="415"/>
      <c r="AF25" s="415"/>
      <c r="AG25" s="416"/>
      <c r="AH25" s="436" t="s">
        <v>123</v>
      </c>
      <c r="AI25" s="437"/>
      <c r="AJ25" s="437"/>
      <c r="AK25" s="437"/>
      <c r="AL25" s="476"/>
      <c r="AM25" s="436" t="s">
        <v>123</v>
      </c>
      <c r="AN25" s="437"/>
      <c r="AO25" s="437"/>
      <c r="AP25" s="437"/>
      <c r="AQ25" s="437"/>
      <c r="AR25" s="476"/>
      <c r="AS25" s="436" t="s">
        <v>123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251751</v>
      </c>
      <c r="BO25" s="349"/>
      <c r="BP25" s="349"/>
      <c r="BQ25" s="349"/>
      <c r="BR25" s="349"/>
      <c r="BS25" s="349"/>
      <c r="BT25" s="349"/>
      <c r="BU25" s="350"/>
      <c r="BV25" s="348">
        <v>157567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4830</v>
      </c>
      <c r="R26" s="437"/>
      <c r="S26" s="437"/>
      <c r="T26" s="437"/>
      <c r="U26" s="437"/>
      <c r="V26" s="476"/>
      <c r="W26" s="531"/>
      <c r="X26" s="519"/>
      <c r="Y26" s="520"/>
      <c r="Z26" s="435" t="s">
        <v>160</v>
      </c>
      <c r="AA26" s="539"/>
      <c r="AB26" s="539"/>
      <c r="AC26" s="539"/>
      <c r="AD26" s="539"/>
      <c r="AE26" s="539"/>
      <c r="AF26" s="539"/>
      <c r="AG26" s="540"/>
      <c r="AH26" s="436">
        <v>2</v>
      </c>
      <c r="AI26" s="437"/>
      <c r="AJ26" s="437"/>
      <c r="AK26" s="437"/>
      <c r="AL26" s="476"/>
      <c r="AM26" s="436">
        <v>6226</v>
      </c>
      <c r="AN26" s="437"/>
      <c r="AO26" s="437"/>
      <c r="AP26" s="437"/>
      <c r="AQ26" s="437"/>
      <c r="AR26" s="476"/>
      <c r="AS26" s="436">
        <v>3113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2530</v>
      </c>
      <c r="R27" s="437"/>
      <c r="S27" s="437"/>
      <c r="T27" s="437"/>
      <c r="U27" s="437"/>
      <c r="V27" s="476"/>
      <c r="W27" s="531"/>
      <c r="X27" s="519"/>
      <c r="Y27" s="520"/>
      <c r="Z27" s="435" t="s">
        <v>163</v>
      </c>
      <c r="AA27" s="415"/>
      <c r="AB27" s="415"/>
      <c r="AC27" s="415"/>
      <c r="AD27" s="415"/>
      <c r="AE27" s="415"/>
      <c r="AF27" s="415"/>
      <c r="AG27" s="416"/>
      <c r="AH27" s="436" t="s">
        <v>123</v>
      </c>
      <c r="AI27" s="437"/>
      <c r="AJ27" s="437"/>
      <c r="AK27" s="437"/>
      <c r="AL27" s="476"/>
      <c r="AM27" s="436" t="s">
        <v>123</v>
      </c>
      <c r="AN27" s="437"/>
      <c r="AO27" s="437"/>
      <c r="AP27" s="437"/>
      <c r="AQ27" s="437"/>
      <c r="AR27" s="476"/>
      <c r="AS27" s="436" t="s">
        <v>123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123</v>
      </c>
      <c r="BO27" s="553"/>
      <c r="BP27" s="553"/>
      <c r="BQ27" s="553"/>
      <c r="BR27" s="553"/>
      <c r="BS27" s="553"/>
      <c r="BT27" s="553"/>
      <c r="BU27" s="554"/>
      <c r="BV27" s="552" t="s">
        <v>123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2230</v>
      </c>
      <c r="R28" s="437"/>
      <c r="S28" s="437"/>
      <c r="T28" s="437"/>
      <c r="U28" s="437"/>
      <c r="V28" s="476"/>
      <c r="W28" s="531"/>
      <c r="X28" s="519"/>
      <c r="Y28" s="520"/>
      <c r="Z28" s="435" t="s">
        <v>166</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1018652</v>
      </c>
      <c r="BO28" s="349"/>
      <c r="BP28" s="349"/>
      <c r="BQ28" s="349"/>
      <c r="BR28" s="349"/>
      <c r="BS28" s="349"/>
      <c r="BT28" s="349"/>
      <c r="BU28" s="350"/>
      <c r="BV28" s="348">
        <v>839726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8</v>
      </c>
      <c r="M29" s="437"/>
      <c r="N29" s="437"/>
      <c r="O29" s="437"/>
      <c r="P29" s="476"/>
      <c r="Q29" s="436">
        <v>2130</v>
      </c>
      <c r="R29" s="437"/>
      <c r="S29" s="437"/>
      <c r="T29" s="437"/>
      <c r="U29" s="437"/>
      <c r="V29" s="476"/>
      <c r="W29" s="531"/>
      <c r="X29" s="519"/>
      <c r="Y29" s="520"/>
      <c r="Z29" s="435" t="s">
        <v>170</v>
      </c>
      <c r="AA29" s="415"/>
      <c r="AB29" s="415"/>
      <c r="AC29" s="415"/>
      <c r="AD29" s="415"/>
      <c r="AE29" s="415"/>
      <c r="AF29" s="415"/>
      <c r="AG29" s="416"/>
      <c r="AH29" s="436">
        <v>69</v>
      </c>
      <c r="AI29" s="437"/>
      <c r="AJ29" s="437"/>
      <c r="AK29" s="437"/>
      <c r="AL29" s="476"/>
      <c r="AM29" s="436">
        <v>188853</v>
      </c>
      <c r="AN29" s="437"/>
      <c r="AO29" s="437"/>
      <c r="AP29" s="437"/>
      <c r="AQ29" s="437"/>
      <c r="AR29" s="476"/>
      <c r="AS29" s="436">
        <v>2737</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2576</v>
      </c>
      <c r="BO29" s="386"/>
      <c r="BP29" s="386"/>
      <c r="BQ29" s="386"/>
      <c r="BR29" s="386"/>
      <c r="BS29" s="386"/>
      <c r="BT29" s="386"/>
      <c r="BU29" s="387"/>
      <c r="BV29" s="385">
        <v>2576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94.2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144673</v>
      </c>
      <c r="BO30" s="553"/>
      <c r="BP30" s="553"/>
      <c r="BQ30" s="553"/>
      <c r="BR30" s="553"/>
      <c r="BS30" s="553"/>
      <c r="BT30" s="553"/>
      <c r="BU30" s="554"/>
      <c r="BV30" s="552">
        <v>20161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黒石地区清掃施設組合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田舎館村土地開発公社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IF('各会計、関係団体の財政状況及び健全化判断比率'!B32="","",'各会計、関係団体の財政状況及び健全化判断比率'!B32)</f>
        <v>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弘前地区消防事務組合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(株)アイナック</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7</v>
      </c>
      <c r="AN36" s="564"/>
      <c r="AO36" s="565" t="str">
        <f>IF('各会計、関係団体の財政状況及び健全化判断比率'!B33="","",'各会計、関係団体の財政状況及び健全化判断比率'!B33)</f>
        <v>農業集落排水事業会計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南黒地方福祉事務組合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津軽広域水道企業団</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津軽広域連合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青森県後期高齢者医療広域連合(一般会計)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青森県後期高齢者医療広域連合(特別会計)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青森県市町村職員退職手当組合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青森県市町村総合事務組合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青森県交通災害共済組合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582575</v>
      </c>
      <c r="S5" s="581"/>
      <c r="T5" s="581"/>
      <c r="U5" s="581"/>
      <c r="V5" s="581"/>
      <c r="W5" s="581"/>
      <c r="X5" s="581"/>
      <c r="Y5" s="582"/>
      <c r="Z5" s="583">
        <v>13.6</v>
      </c>
      <c r="AA5" s="583"/>
      <c r="AB5" s="583"/>
      <c r="AC5" s="583"/>
      <c r="AD5" s="584">
        <v>582575</v>
      </c>
      <c r="AE5" s="584"/>
      <c r="AF5" s="584"/>
      <c r="AG5" s="584"/>
      <c r="AH5" s="584"/>
      <c r="AI5" s="584"/>
      <c r="AJ5" s="584"/>
      <c r="AK5" s="584"/>
      <c r="AL5" s="585">
        <v>24.7</v>
      </c>
      <c r="AM5" s="586"/>
      <c r="AN5" s="586"/>
      <c r="AO5" s="587"/>
      <c r="AP5" s="577" t="s">
        <v>208</v>
      </c>
      <c r="AQ5" s="578"/>
      <c r="AR5" s="578"/>
      <c r="AS5" s="578"/>
      <c r="AT5" s="578"/>
      <c r="AU5" s="578"/>
      <c r="AV5" s="578"/>
      <c r="AW5" s="578"/>
      <c r="AX5" s="578"/>
      <c r="AY5" s="578"/>
      <c r="AZ5" s="578"/>
      <c r="BA5" s="578"/>
      <c r="BB5" s="578"/>
      <c r="BC5" s="578"/>
      <c r="BD5" s="578"/>
      <c r="BE5" s="578"/>
      <c r="BF5" s="579"/>
      <c r="BG5" s="591">
        <v>582474</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48972</v>
      </c>
      <c r="S6" s="592"/>
      <c r="T6" s="592"/>
      <c r="U6" s="592"/>
      <c r="V6" s="592"/>
      <c r="W6" s="592"/>
      <c r="X6" s="592"/>
      <c r="Y6" s="593"/>
      <c r="Z6" s="594">
        <v>1.1000000000000001</v>
      </c>
      <c r="AA6" s="594"/>
      <c r="AB6" s="594"/>
      <c r="AC6" s="594"/>
      <c r="AD6" s="595">
        <v>48972</v>
      </c>
      <c r="AE6" s="595"/>
      <c r="AF6" s="595"/>
      <c r="AG6" s="595"/>
      <c r="AH6" s="595"/>
      <c r="AI6" s="595"/>
      <c r="AJ6" s="595"/>
      <c r="AK6" s="595"/>
      <c r="AL6" s="596">
        <v>2.1</v>
      </c>
      <c r="AM6" s="597"/>
      <c r="AN6" s="597"/>
      <c r="AO6" s="598"/>
      <c r="AP6" s="588" t="s">
        <v>214</v>
      </c>
      <c r="AQ6" s="589"/>
      <c r="AR6" s="589"/>
      <c r="AS6" s="589"/>
      <c r="AT6" s="589"/>
      <c r="AU6" s="589"/>
      <c r="AV6" s="589"/>
      <c r="AW6" s="589"/>
      <c r="AX6" s="589"/>
      <c r="AY6" s="589"/>
      <c r="AZ6" s="589"/>
      <c r="BA6" s="589"/>
      <c r="BB6" s="589"/>
      <c r="BC6" s="589"/>
      <c r="BD6" s="589"/>
      <c r="BE6" s="589"/>
      <c r="BF6" s="590"/>
      <c r="BG6" s="591">
        <v>582474</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58357</v>
      </c>
      <c r="CS6" s="592"/>
      <c r="CT6" s="592"/>
      <c r="CU6" s="592"/>
      <c r="CV6" s="592"/>
      <c r="CW6" s="592"/>
      <c r="CX6" s="592"/>
      <c r="CY6" s="593"/>
      <c r="CZ6" s="594">
        <v>1.4</v>
      </c>
      <c r="DA6" s="594"/>
      <c r="DB6" s="594"/>
      <c r="DC6" s="594"/>
      <c r="DD6" s="600" t="s">
        <v>209</v>
      </c>
      <c r="DE6" s="592"/>
      <c r="DF6" s="592"/>
      <c r="DG6" s="592"/>
      <c r="DH6" s="592"/>
      <c r="DI6" s="592"/>
      <c r="DJ6" s="592"/>
      <c r="DK6" s="592"/>
      <c r="DL6" s="592"/>
      <c r="DM6" s="592"/>
      <c r="DN6" s="592"/>
      <c r="DO6" s="592"/>
      <c r="DP6" s="593"/>
      <c r="DQ6" s="600">
        <v>58357</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1162</v>
      </c>
      <c r="S7" s="592"/>
      <c r="T7" s="592"/>
      <c r="U7" s="592"/>
      <c r="V7" s="592"/>
      <c r="W7" s="592"/>
      <c r="X7" s="592"/>
      <c r="Y7" s="593"/>
      <c r="Z7" s="594">
        <v>0</v>
      </c>
      <c r="AA7" s="594"/>
      <c r="AB7" s="594"/>
      <c r="AC7" s="594"/>
      <c r="AD7" s="595">
        <v>1162</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235277</v>
      </c>
      <c r="BH7" s="592"/>
      <c r="BI7" s="592"/>
      <c r="BJ7" s="592"/>
      <c r="BK7" s="592"/>
      <c r="BL7" s="592"/>
      <c r="BM7" s="592"/>
      <c r="BN7" s="593"/>
      <c r="BO7" s="594">
        <v>40.4</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588182</v>
      </c>
      <c r="CS7" s="592"/>
      <c r="CT7" s="592"/>
      <c r="CU7" s="592"/>
      <c r="CV7" s="592"/>
      <c r="CW7" s="592"/>
      <c r="CX7" s="592"/>
      <c r="CY7" s="593"/>
      <c r="CZ7" s="594">
        <v>14.4</v>
      </c>
      <c r="DA7" s="594"/>
      <c r="DB7" s="594"/>
      <c r="DC7" s="594"/>
      <c r="DD7" s="600">
        <v>39141</v>
      </c>
      <c r="DE7" s="592"/>
      <c r="DF7" s="592"/>
      <c r="DG7" s="592"/>
      <c r="DH7" s="592"/>
      <c r="DI7" s="592"/>
      <c r="DJ7" s="592"/>
      <c r="DK7" s="592"/>
      <c r="DL7" s="592"/>
      <c r="DM7" s="592"/>
      <c r="DN7" s="592"/>
      <c r="DO7" s="592"/>
      <c r="DP7" s="593"/>
      <c r="DQ7" s="600">
        <v>556424</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1200</v>
      </c>
      <c r="S8" s="592"/>
      <c r="T8" s="592"/>
      <c r="U8" s="592"/>
      <c r="V8" s="592"/>
      <c r="W8" s="592"/>
      <c r="X8" s="592"/>
      <c r="Y8" s="593"/>
      <c r="Z8" s="594">
        <v>0</v>
      </c>
      <c r="AA8" s="594"/>
      <c r="AB8" s="594"/>
      <c r="AC8" s="594"/>
      <c r="AD8" s="595">
        <v>1200</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10503</v>
      </c>
      <c r="BH8" s="592"/>
      <c r="BI8" s="592"/>
      <c r="BJ8" s="592"/>
      <c r="BK8" s="592"/>
      <c r="BL8" s="592"/>
      <c r="BM8" s="592"/>
      <c r="BN8" s="593"/>
      <c r="BO8" s="594">
        <v>1.8</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956092</v>
      </c>
      <c r="CS8" s="592"/>
      <c r="CT8" s="592"/>
      <c r="CU8" s="592"/>
      <c r="CV8" s="592"/>
      <c r="CW8" s="592"/>
      <c r="CX8" s="592"/>
      <c r="CY8" s="593"/>
      <c r="CZ8" s="594">
        <v>23.4</v>
      </c>
      <c r="DA8" s="594"/>
      <c r="DB8" s="594"/>
      <c r="DC8" s="594"/>
      <c r="DD8" s="600">
        <v>243</v>
      </c>
      <c r="DE8" s="592"/>
      <c r="DF8" s="592"/>
      <c r="DG8" s="592"/>
      <c r="DH8" s="592"/>
      <c r="DI8" s="592"/>
      <c r="DJ8" s="592"/>
      <c r="DK8" s="592"/>
      <c r="DL8" s="592"/>
      <c r="DM8" s="592"/>
      <c r="DN8" s="592"/>
      <c r="DO8" s="592"/>
      <c r="DP8" s="593"/>
      <c r="DQ8" s="600">
        <v>497174</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1300</v>
      </c>
      <c r="S9" s="592"/>
      <c r="T9" s="592"/>
      <c r="U9" s="592"/>
      <c r="V9" s="592"/>
      <c r="W9" s="592"/>
      <c r="X9" s="592"/>
      <c r="Y9" s="593"/>
      <c r="Z9" s="594">
        <v>0</v>
      </c>
      <c r="AA9" s="594"/>
      <c r="AB9" s="594"/>
      <c r="AC9" s="594"/>
      <c r="AD9" s="595">
        <v>1300</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196245</v>
      </c>
      <c r="BH9" s="592"/>
      <c r="BI9" s="592"/>
      <c r="BJ9" s="592"/>
      <c r="BK9" s="592"/>
      <c r="BL9" s="592"/>
      <c r="BM9" s="592"/>
      <c r="BN9" s="593"/>
      <c r="BO9" s="594">
        <v>33.700000000000003</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205261</v>
      </c>
      <c r="CS9" s="592"/>
      <c r="CT9" s="592"/>
      <c r="CU9" s="592"/>
      <c r="CV9" s="592"/>
      <c r="CW9" s="592"/>
      <c r="CX9" s="592"/>
      <c r="CY9" s="593"/>
      <c r="CZ9" s="594">
        <v>5</v>
      </c>
      <c r="DA9" s="594"/>
      <c r="DB9" s="594"/>
      <c r="DC9" s="594"/>
      <c r="DD9" s="600">
        <v>3710</v>
      </c>
      <c r="DE9" s="592"/>
      <c r="DF9" s="592"/>
      <c r="DG9" s="592"/>
      <c r="DH9" s="592"/>
      <c r="DI9" s="592"/>
      <c r="DJ9" s="592"/>
      <c r="DK9" s="592"/>
      <c r="DL9" s="592"/>
      <c r="DM9" s="592"/>
      <c r="DN9" s="592"/>
      <c r="DO9" s="592"/>
      <c r="DP9" s="593"/>
      <c r="DQ9" s="600">
        <v>196627</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62480</v>
      </c>
      <c r="S10" s="592"/>
      <c r="T10" s="592"/>
      <c r="U10" s="592"/>
      <c r="V10" s="592"/>
      <c r="W10" s="592"/>
      <c r="X10" s="592"/>
      <c r="Y10" s="593"/>
      <c r="Z10" s="594">
        <v>1.5</v>
      </c>
      <c r="AA10" s="594"/>
      <c r="AB10" s="594"/>
      <c r="AC10" s="594"/>
      <c r="AD10" s="595">
        <v>62480</v>
      </c>
      <c r="AE10" s="595"/>
      <c r="AF10" s="595"/>
      <c r="AG10" s="595"/>
      <c r="AH10" s="595"/>
      <c r="AI10" s="595"/>
      <c r="AJ10" s="595"/>
      <c r="AK10" s="595"/>
      <c r="AL10" s="596">
        <v>2.7</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11198</v>
      </c>
      <c r="BH10" s="592"/>
      <c r="BI10" s="592"/>
      <c r="BJ10" s="592"/>
      <c r="BK10" s="592"/>
      <c r="BL10" s="592"/>
      <c r="BM10" s="592"/>
      <c r="BN10" s="593"/>
      <c r="BO10" s="594">
        <v>1.9</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2456</v>
      </c>
      <c r="CS10" s="592"/>
      <c r="CT10" s="592"/>
      <c r="CU10" s="592"/>
      <c r="CV10" s="592"/>
      <c r="CW10" s="592"/>
      <c r="CX10" s="592"/>
      <c r="CY10" s="593"/>
      <c r="CZ10" s="594">
        <v>0.1</v>
      </c>
      <c r="DA10" s="594"/>
      <c r="DB10" s="594"/>
      <c r="DC10" s="594"/>
      <c r="DD10" s="600" t="s">
        <v>113</v>
      </c>
      <c r="DE10" s="592"/>
      <c r="DF10" s="592"/>
      <c r="DG10" s="592"/>
      <c r="DH10" s="592"/>
      <c r="DI10" s="592"/>
      <c r="DJ10" s="592"/>
      <c r="DK10" s="592"/>
      <c r="DL10" s="592"/>
      <c r="DM10" s="592"/>
      <c r="DN10" s="592"/>
      <c r="DO10" s="592"/>
      <c r="DP10" s="593"/>
      <c r="DQ10" s="600">
        <v>456</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t="s">
        <v>113</v>
      </c>
      <c r="S11" s="592"/>
      <c r="T11" s="592"/>
      <c r="U11" s="592"/>
      <c r="V11" s="592"/>
      <c r="W11" s="592"/>
      <c r="X11" s="592"/>
      <c r="Y11" s="593"/>
      <c r="Z11" s="594" t="s">
        <v>113</v>
      </c>
      <c r="AA11" s="594"/>
      <c r="AB11" s="594"/>
      <c r="AC11" s="594"/>
      <c r="AD11" s="595" t="s">
        <v>113</v>
      </c>
      <c r="AE11" s="595"/>
      <c r="AF11" s="595"/>
      <c r="AG11" s="595"/>
      <c r="AH11" s="595"/>
      <c r="AI11" s="595"/>
      <c r="AJ11" s="595"/>
      <c r="AK11" s="595"/>
      <c r="AL11" s="596" t="s">
        <v>113</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17331</v>
      </c>
      <c r="BH11" s="592"/>
      <c r="BI11" s="592"/>
      <c r="BJ11" s="592"/>
      <c r="BK11" s="592"/>
      <c r="BL11" s="592"/>
      <c r="BM11" s="592"/>
      <c r="BN11" s="593"/>
      <c r="BO11" s="594">
        <v>3</v>
      </c>
      <c r="BP11" s="594"/>
      <c r="BQ11" s="594"/>
      <c r="BR11" s="594"/>
      <c r="BS11" s="600" t="s">
        <v>113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110885</v>
      </c>
      <c r="CS11" s="592"/>
      <c r="CT11" s="592"/>
      <c r="CU11" s="592"/>
      <c r="CV11" s="592"/>
      <c r="CW11" s="592"/>
      <c r="CX11" s="592"/>
      <c r="CY11" s="593"/>
      <c r="CZ11" s="594">
        <v>2.7</v>
      </c>
      <c r="DA11" s="594"/>
      <c r="DB11" s="594"/>
      <c r="DC11" s="594"/>
      <c r="DD11" s="600">
        <v>19232</v>
      </c>
      <c r="DE11" s="592"/>
      <c r="DF11" s="592"/>
      <c r="DG11" s="592"/>
      <c r="DH11" s="592"/>
      <c r="DI11" s="592"/>
      <c r="DJ11" s="592"/>
      <c r="DK11" s="592"/>
      <c r="DL11" s="592"/>
      <c r="DM11" s="592"/>
      <c r="DN11" s="592"/>
      <c r="DO11" s="592"/>
      <c r="DP11" s="593"/>
      <c r="DQ11" s="600">
        <v>77476</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265241</v>
      </c>
      <c r="BH12" s="592"/>
      <c r="BI12" s="592"/>
      <c r="BJ12" s="592"/>
      <c r="BK12" s="592"/>
      <c r="BL12" s="592"/>
      <c r="BM12" s="592"/>
      <c r="BN12" s="593"/>
      <c r="BO12" s="594">
        <v>45.5</v>
      </c>
      <c r="BP12" s="594"/>
      <c r="BQ12" s="594"/>
      <c r="BR12" s="594"/>
      <c r="BS12" s="600" t="s">
        <v>113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86486</v>
      </c>
      <c r="CS12" s="592"/>
      <c r="CT12" s="592"/>
      <c r="CU12" s="592"/>
      <c r="CV12" s="592"/>
      <c r="CW12" s="592"/>
      <c r="CX12" s="592"/>
      <c r="CY12" s="593"/>
      <c r="CZ12" s="594">
        <v>2.1</v>
      </c>
      <c r="DA12" s="594"/>
      <c r="DB12" s="594"/>
      <c r="DC12" s="594"/>
      <c r="DD12" s="600">
        <v>7049</v>
      </c>
      <c r="DE12" s="592"/>
      <c r="DF12" s="592"/>
      <c r="DG12" s="592"/>
      <c r="DH12" s="592"/>
      <c r="DI12" s="592"/>
      <c r="DJ12" s="592"/>
      <c r="DK12" s="592"/>
      <c r="DL12" s="592"/>
      <c r="DM12" s="592"/>
      <c r="DN12" s="592"/>
      <c r="DO12" s="592"/>
      <c r="DP12" s="593"/>
      <c r="DQ12" s="600">
        <v>35762</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14657</v>
      </c>
      <c r="S13" s="592"/>
      <c r="T13" s="592"/>
      <c r="U13" s="592"/>
      <c r="V13" s="592"/>
      <c r="W13" s="592"/>
      <c r="X13" s="592"/>
      <c r="Y13" s="593"/>
      <c r="Z13" s="594">
        <v>0.3</v>
      </c>
      <c r="AA13" s="594"/>
      <c r="AB13" s="594"/>
      <c r="AC13" s="594"/>
      <c r="AD13" s="595">
        <v>14657</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265241</v>
      </c>
      <c r="BH13" s="592"/>
      <c r="BI13" s="592"/>
      <c r="BJ13" s="592"/>
      <c r="BK13" s="592"/>
      <c r="BL13" s="592"/>
      <c r="BM13" s="592"/>
      <c r="BN13" s="593"/>
      <c r="BO13" s="594">
        <v>45.5</v>
      </c>
      <c r="BP13" s="594"/>
      <c r="BQ13" s="594"/>
      <c r="BR13" s="594"/>
      <c r="BS13" s="600" t="s">
        <v>113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398151</v>
      </c>
      <c r="CS13" s="592"/>
      <c r="CT13" s="592"/>
      <c r="CU13" s="592"/>
      <c r="CV13" s="592"/>
      <c r="CW13" s="592"/>
      <c r="CX13" s="592"/>
      <c r="CY13" s="593"/>
      <c r="CZ13" s="594">
        <v>9.8000000000000007</v>
      </c>
      <c r="DA13" s="594"/>
      <c r="DB13" s="594"/>
      <c r="DC13" s="594"/>
      <c r="DD13" s="600">
        <v>70868</v>
      </c>
      <c r="DE13" s="592"/>
      <c r="DF13" s="592"/>
      <c r="DG13" s="592"/>
      <c r="DH13" s="592"/>
      <c r="DI13" s="592"/>
      <c r="DJ13" s="592"/>
      <c r="DK13" s="592"/>
      <c r="DL13" s="592"/>
      <c r="DM13" s="592"/>
      <c r="DN13" s="592"/>
      <c r="DO13" s="592"/>
      <c r="DP13" s="593"/>
      <c r="DQ13" s="600">
        <v>358378</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20833</v>
      </c>
      <c r="BH14" s="592"/>
      <c r="BI14" s="592"/>
      <c r="BJ14" s="592"/>
      <c r="BK14" s="592"/>
      <c r="BL14" s="592"/>
      <c r="BM14" s="592"/>
      <c r="BN14" s="593"/>
      <c r="BO14" s="594">
        <v>3.6</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190419</v>
      </c>
      <c r="CS14" s="592"/>
      <c r="CT14" s="592"/>
      <c r="CU14" s="592"/>
      <c r="CV14" s="592"/>
      <c r="CW14" s="592"/>
      <c r="CX14" s="592"/>
      <c r="CY14" s="593"/>
      <c r="CZ14" s="594">
        <v>4.7</v>
      </c>
      <c r="DA14" s="594"/>
      <c r="DB14" s="594"/>
      <c r="DC14" s="594"/>
      <c r="DD14" s="600">
        <v>3663</v>
      </c>
      <c r="DE14" s="592"/>
      <c r="DF14" s="592"/>
      <c r="DG14" s="592"/>
      <c r="DH14" s="592"/>
      <c r="DI14" s="592"/>
      <c r="DJ14" s="592"/>
      <c r="DK14" s="592"/>
      <c r="DL14" s="592"/>
      <c r="DM14" s="592"/>
      <c r="DN14" s="592"/>
      <c r="DO14" s="592"/>
      <c r="DP14" s="593"/>
      <c r="DQ14" s="600">
        <v>188987</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2940</v>
      </c>
      <c r="S15" s="592"/>
      <c r="T15" s="592"/>
      <c r="U15" s="592"/>
      <c r="V15" s="592"/>
      <c r="W15" s="592"/>
      <c r="X15" s="592"/>
      <c r="Y15" s="593"/>
      <c r="Z15" s="594">
        <v>0.1</v>
      </c>
      <c r="AA15" s="594"/>
      <c r="AB15" s="594"/>
      <c r="AC15" s="594"/>
      <c r="AD15" s="595">
        <v>2940</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61123</v>
      </c>
      <c r="BH15" s="592"/>
      <c r="BI15" s="592"/>
      <c r="BJ15" s="592"/>
      <c r="BK15" s="592"/>
      <c r="BL15" s="592"/>
      <c r="BM15" s="592"/>
      <c r="BN15" s="593"/>
      <c r="BO15" s="594">
        <v>10.5</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947004</v>
      </c>
      <c r="CS15" s="592"/>
      <c r="CT15" s="592"/>
      <c r="CU15" s="592"/>
      <c r="CV15" s="592"/>
      <c r="CW15" s="592"/>
      <c r="CX15" s="592"/>
      <c r="CY15" s="593"/>
      <c r="CZ15" s="594">
        <v>23.2</v>
      </c>
      <c r="DA15" s="594"/>
      <c r="DB15" s="594"/>
      <c r="DC15" s="594"/>
      <c r="DD15" s="600">
        <v>720120</v>
      </c>
      <c r="DE15" s="592"/>
      <c r="DF15" s="592"/>
      <c r="DG15" s="592"/>
      <c r="DH15" s="592"/>
      <c r="DI15" s="592"/>
      <c r="DJ15" s="592"/>
      <c r="DK15" s="592"/>
      <c r="DL15" s="592"/>
      <c r="DM15" s="592"/>
      <c r="DN15" s="592"/>
      <c r="DO15" s="592"/>
      <c r="DP15" s="593"/>
      <c r="DQ15" s="600">
        <v>487452</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1808691</v>
      </c>
      <c r="S16" s="592"/>
      <c r="T16" s="592"/>
      <c r="U16" s="592"/>
      <c r="V16" s="592"/>
      <c r="W16" s="592"/>
      <c r="X16" s="592"/>
      <c r="Y16" s="593"/>
      <c r="Z16" s="594">
        <v>42.2</v>
      </c>
      <c r="AA16" s="594"/>
      <c r="AB16" s="594"/>
      <c r="AC16" s="594"/>
      <c r="AD16" s="595">
        <v>1640609</v>
      </c>
      <c r="AE16" s="595"/>
      <c r="AF16" s="595"/>
      <c r="AG16" s="595"/>
      <c r="AH16" s="595"/>
      <c r="AI16" s="595"/>
      <c r="AJ16" s="595"/>
      <c r="AK16" s="595"/>
      <c r="AL16" s="596">
        <v>69.599999999999994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2121</v>
      </c>
      <c r="CS16" s="592"/>
      <c r="CT16" s="592"/>
      <c r="CU16" s="592"/>
      <c r="CV16" s="592"/>
      <c r="CW16" s="592"/>
      <c r="CX16" s="592"/>
      <c r="CY16" s="593"/>
      <c r="CZ16" s="594">
        <v>0.1</v>
      </c>
      <c r="DA16" s="594"/>
      <c r="DB16" s="594"/>
      <c r="DC16" s="594"/>
      <c r="DD16" s="600" t="s">
        <v>113</v>
      </c>
      <c r="DE16" s="592"/>
      <c r="DF16" s="592"/>
      <c r="DG16" s="592"/>
      <c r="DH16" s="592"/>
      <c r="DI16" s="592"/>
      <c r="DJ16" s="592"/>
      <c r="DK16" s="592"/>
      <c r="DL16" s="592"/>
      <c r="DM16" s="592"/>
      <c r="DN16" s="592"/>
      <c r="DO16" s="592"/>
      <c r="DP16" s="593"/>
      <c r="DQ16" s="600">
        <v>2121</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1640609</v>
      </c>
      <c r="S17" s="592"/>
      <c r="T17" s="592"/>
      <c r="U17" s="592"/>
      <c r="V17" s="592"/>
      <c r="W17" s="592"/>
      <c r="X17" s="592"/>
      <c r="Y17" s="593"/>
      <c r="Z17" s="594">
        <v>38.299999999999997</v>
      </c>
      <c r="AA17" s="594"/>
      <c r="AB17" s="594"/>
      <c r="AC17" s="594"/>
      <c r="AD17" s="595">
        <v>1640609</v>
      </c>
      <c r="AE17" s="595"/>
      <c r="AF17" s="595"/>
      <c r="AG17" s="595"/>
      <c r="AH17" s="595"/>
      <c r="AI17" s="595"/>
      <c r="AJ17" s="595"/>
      <c r="AK17" s="595"/>
      <c r="AL17" s="596">
        <v>69.599999999999994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536786</v>
      </c>
      <c r="CS17" s="592"/>
      <c r="CT17" s="592"/>
      <c r="CU17" s="592"/>
      <c r="CV17" s="592"/>
      <c r="CW17" s="592"/>
      <c r="CX17" s="592"/>
      <c r="CY17" s="593"/>
      <c r="CZ17" s="594">
        <v>13.1</v>
      </c>
      <c r="DA17" s="594"/>
      <c r="DB17" s="594"/>
      <c r="DC17" s="594"/>
      <c r="DD17" s="600" t="s">
        <v>113</v>
      </c>
      <c r="DE17" s="592"/>
      <c r="DF17" s="592"/>
      <c r="DG17" s="592"/>
      <c r="DH17" s="592"/>
      <c r="DI17" s="592"/>
      <c r="DJ17" s="592"/>
      <c r="DK17" s="592"/>
      <c r="DL17" s="592"/>
      <c r="DM17" s="592"/>
      <c r="DN17" s="592"/>
      <c r="DO17" s="592"/>
      <c r="DP17" s="593"/>
      <c r="DQ17" s="600">
        <v>531894</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167811</v>
      </c>
      <c r="S18" s="592"/>
      <c r="T18" s="592"/>
      <c r="U18" s="592"/>
      <c r="V18" s="592"/>
      <c r="W18" s="592"/>
      <c r="X18" s="592"/>
      <c r="Y18" s="593"/>
      <c r="Z18" s="594">
        <v>3.9</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271</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101</v>
      </c>
      <c r="BH19" s="592"/>
      <c r="BI19" s="592"/>
      <c r="BJ19" s="592"/>
      <c r="BK19" s="592"/>
      <c r="BL19" s="592"/>
      <c r="BM19" s="592"/>
      <c r="BN19" s="593"/>
      <c r="BO19" s="594">
        <v>0</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2523977</v>
      </c>
      <c r="S20" s="592"/>
      <c r="T20" s="592"/>
      <c r="U20" s="592"/>
      <c r="V20" s="592"/>
      <c r="W20" s="592"/>
      <c r="X20" s="592"/>
      <c r="Y20" s="593"/>
      <c r="Z20" s="594">
        <v>58.9</v>
      </c>
      <c r="AA20" s="594"/>
      <c r="AB20" s="594"/>
      <c r="AC20" s="594"/>
      <c r="AD20" s="595">
        <v>2355895</v>
      </c>
      <c r="AE20" s="595"/>
      <c r="AF20" s="595"/>
      <c r="AG20" s="595"/>
      <c r="AH20" s="595"/>
      <c r="AI20" s="595"/>
      <c r="AJ20" s="595"/>
      <c r="AK20" s="595"/>
      <c r="AL20" s="596">
        <v>99.9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101</v>
      </c>
      <c r="BH20" s="592"/>
      <c r="BI20" s="592"/>
      <c r="BJ20" s="592"/>
      <c r="BK20" s="592"/>
      <c r="BL20" s="592"/>
      <c r="BM20" s="592"/>
      <c r="BN20" s="593"/>
      <c r="BO20" s="594">
        <v>0</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4082200</v>
      </c>
      <c r="CS20" s="592"/>
      <c r="CT20" s="592"/>
      <c r="CU20" s="592"/>
      <c r="CV20" s="592"/>
      <c r="CW20" s="592"/>
      <c r="CX20" s="592"/>
      <c r="CY20" s="593"/>
      <c r="CZ20" s="594">
        <v>100</v>
      </c>
      <c r="DA20" s="594"/>
      <c r="DB20" s="594"/>
      <c r="DC20" s="594"/>
      <c r="DD20" s="600">
        <v>864026</v>
      </c>
      <c r="DE20" s="592"/>
      <c r="DF20" s="592"/>
      <c r="DG20" s="592"/>
      <c r="DH20" s="592"/>
      <c r="DI20" s="592"/>
      <c r="DJ20" s="592"/>
      <c r="DK20" s="592"/>
      <c r="DL20" s="592"/>
      <c r="DM20" s="592"/>
      <c r="DN20" s="592"/>
      <c r="DO20" s="592"/>
      <c r="DP20" s="593"/>
      <c r="DQ20" s="600">
        <v>2991108</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1461</v>
      </c>
      <c r="S21" s="592"/>
      <c r="T21" s="592"/>
      <c r="U21" s="592"/>
      <c r="V21" s="592"/>
      <c r="W21" s="592"/>
      <c r="X21" s="592"/>
      <c r="Y21" s="593"/>
      <c r="Z21" s="594">
        <v>0</v>
      </c>
      <c r="AA21" s="594"/>
      <c r="AB21" s="594"/>
      <c r="AC21" s="594"/>
      <c r="AD21" s="595">
        <v>1461</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101</v>
      </c>
      <c r="BH21" s="592"/>
      <c r="BI21" s="592"/>
      <c r="BJ21" s="592"/>
      <c r="BK21" s="592"/>
      <c r="BL21" s="592"/>
      <c r="BM21" s="592"/>
      <c r="BN21" s="593"/>
      <c r="BO21" s="594">
        <v>0</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57772</v>
      </c>
      <c r="S22" s="592"/>
      <c r="T22" s="592"/>
      <c r="U22" s="592"/>
      <c r="V22" s="592"/>
      <c r="W22" s="592"/>
      <c r="X22" s="592"/>
      <c r="Y22" s="593"/>
      <c r="Z22" s="594">
        <v>1.3</v>
      </c>
      <c r="AA22" s="594"/>
      <c r="AB22" s="594"/>
      <c r="AC22" s="594"/>
      <c r="AD22" s="595" t="s">
        <v>113</v>
      </c>
      <c r="AE22" s="595"/>
      <c r="AF22" s="595"/>
      <c r="AG22" s="595"/>
      <c r="AH22" s="595"/>
      <c r="AI22" s="595"/>
      <c r="AJ22" s="595"/>
      <c r="AK22" s="595"/>
      <c r="AL22" s="596" t="s">
        <v>113</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46118</v>
      </c>
      <c r="S23" s="592"/>
      <c r="T23" s="592"/>
      <c r="U23" s="592"/>
      <c r="V23" s="592"/>
      <c r="W23" s="592"/>
      <c r="X23" s="592"/>
      <c r="Y23" s="593"/>
      <c r="Z23" s="594">
        <v>1.1000000000000001</v>
      </c>
      <c r="AA23" s="594"/>
      <c r="AB23" s="594"/>
      <c r="AC23" s="594"/>
      <c r="AD23" s="595" t="s">
        <v>113</v>
      </c>
      <c r="AE23" s="595"/>
      <c r="AF23" s="595"/>
      <c r="AG23" s="595"/>
      <c r="AH23" s="595"/>
      <c r="AI23" s="595"/>
      <c r="AJ23" s="595"/>
      <c r="AK23" s="595"/>
      <c r="AL23" s="596" t="s">
        <v>113</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3749</v>
      </c>
      <c r="S24" s="592"/>
      <c r="T24" s="592"/>
      <c r="U24" s="592"/>
      <c r="V24" s="592"/>
      <c r="W24" s="592"/>
      <c r="X24" s="592"/>
      <c r="Y24" s="593"/>
      <c r="Z24" s="594">
        <v>0.1</v>
      </c>
      <c r="AA24" s="594"/>
      <c r="AB24" s="594"/>
      <c r="AC24" s="594"/>
      <c r="AD24" s="595" t="s">
        <v>113</v>
      </c>
      <c r="AE24" s="595"/>
      <c r="AF24" s="595"/>
      <c r="AG24" s="595"/>
      <c r="AH24" s="595"/>
      <c r="AI24" s="595"/>
      <c r="AJ24" s="595"/>
      <c r="AK24" s="595"/>
      <c r="AL24" s="596" t="s">
        <v>113</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1725075</v>
      </c>
      <c r="CS24" s="581"/>
      <c r="CT24" s="581"/>
      <c r="CU24" s="581"/>
      <c r="CV24" s="581"/>
      <c r="CW24" s="581"/>
      <c r="CX24" s="581"/>
      <c r="CY24" s="582"/>
      <c r="CZ24" s="618">
        <v>42.3</v>
      </c>
      <c r="DA24" s="619"/>
      <c r="DB24" s="619"/>
      <c r="DC24" s="620"/>
      <c r="DD24" s="617">
        <v>1301976</v>
      </c>
      <c r="DE24" s="581"/>
      <c r="DF24" s="581"/>
      <c r="DG24" s="581"/>
      <c r="DH24" s="581"/>
      <c r="DI24" s="581"/>
      <c r="DJ24" s="581"/>
      <c r="DK24" s="582"/>
      <c r="DL24" s="617">
        <v>1299664</v>
      </c>
      <c r="DM24" s="581"/>
      <c r="DN24" s="581"/>
      <c r="DO24" s="581"/>
      <c r="DP24" s="581"/>
      <c r="DQ24" s="581"/>
      <c r="DR24" s="581"/>
      <c r="DS24" s="581"/>
      <c r="DT24" s="581"/>
      <c r="DU24" s="581"/>
      <c r="DV24" s="582"/>
      <c r="DW24" s="585">
        <v>52</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592768</v>
      </c>
      <c r="S25" s="592"/>
      <c r="T25" s="592"/>
      <c r="U25" s="592"/>
      <c r="V25" s="592"/>
      <c r="W25" s="592"/>
      <c r="X25" s="592"/>
      <c r="Y25" s="593"/>
      <c r="Z25" s="594">
        <v>13.8</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638222</v>
      </c>
      <c r="CS25" s="623"/>
      <c r="CT25" s="623"/>
      <c r="CU25" s="623"/>
      <c r="CV25" s="623"/>
      <c r="CW25" s="623"/>
      <c r="CX25" s="623"/>
      <c r="CY25" s="624"/>
      <c r="CZ25" s="625">
        <v>15.6</v>
      </c>
      <c r="DA25" s="626"/>
      <c r="DB25" s="626"/>
      <c r="DC25" s="627"/>
      <c r="DD25" s="600">
        <v>621602</v>
      </c>
      <c r="DE25" s="623"/>
      <c r="DF25" s="623"/>
      <c r="DG25" s="623"/>
      <c r="DH25" s="623"/>
      <c r="DI25" s="623"/>
      <c r="DJ25" s="623"/>
      <c r="DK25" s="624"/>
      <c r="DL25" s="600">
        <v>619450</v>
      </c>
      <c r="DM25" s="623"/>
      <c r="DN25" s="623"/>
      <c r="DO25" s="623"/>
      <c r="DP25" s="623"/>
      <c r="DQ25" s="623"/>
      <c r="DR25" s="623"/>
      <c r="DS25" s="623"/>
      <c r="DT25" s="623"/>
      <c r="DU25" s="623"/>
      <c r="DV25" s="624"/>
      <c r="DW25" s="596">
        <v>24.8</v>
      </c>
      <c r="DX25" s="621"/>
      <c r="DY25" s="621"/>
      <c r="DZ25" s="621"/>
      <c r="EA25" s="621"/>
      <c r="EB25" s="621"/>
      <c r="EC25" s="622"/>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342226</v>
      </c>
      <c r="CS26" s="592"/>
      <c r="CT26" s="592"/>
      <c r="CU26" s="592"/>
      <c r="CV26" s="592"/>
      <c r="CW26" s="592"/>
      <c r="CX26" s="592"/>
      <c r="CY26" s="593"/>
      <c r="CZ26" s="625">
        <v>8.4</v>
      </c>
      <c r="DA26" s="626"/>
      <c r="DB26" s="626"/>
      <c r="DC26" s="627"/>
      <c r="DD26" s="600">
        <v>327684</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x14ac:dyDescent="0.15">
      <c r="B27" s="588" t="s">
        <v>279</v>
      </c>
      <c r="C27" s="589"/>
      <c r="D27" s="589"/>
      <c r="E27" s="589"/>
      <c r="F27" s="589"/>
      <c r="G27" s="589"/>
      <c r="H27" s="589"/>
      <c r="I27" s="589"/>
      <c r="J27" s="589"/>
      <c r="K27" s="589"/>
      <c r="L27" s="589"/>
      <c r="M27" s="589"/>
      <c r="N27" s="589"/>
      <c r="O27" s="589"/>
      <c r="P27" s="589"/>
      <c r="Q27" s="590"/>
      <c r="R27" s="591">
        <v>220312</v>
      </c>
      <c r="S27" s="592"/>
      <c r="T27" s="592"/>
      <c r="U27" s="592"/>
      <c r="V27" s="592"/>
      <c r="W27" s="592"/>
      <c r="X27" s="592"/>
      <c r="Y27" s="593"/>
      <c r="Z27" s="594">
        <v>5.0999999999999996</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582575</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550067</v>
      </c>
      <c r="CS27" s="623"/>
      <c r="CT27" s="623"/>
      <c r="CU27" s="623"/>
      <c r="CV27" s="623"/>
      <c r="CW27" s="623"/>
      <c r="CX27" s="623"/>
      <c r="CY27" s="624"/>
      <c r="CZ27" s="625">
        <v>13.5</v>
      </c>
      <c r="DA27" s="626"/>
      <c r="DB27" s="626"/>
      <c r="DC27" s="627"/>
      <c r="DD27" s="600">
        <v>148480</v>
      </c>
      <c r="DE27" s="623"/>
      <c r="DF27" s="623"/>
      <c r="DG27" s="623"/>
      <c r="DH27" s="623"/>
      <c r="DI27" s="623"/>
      <c r="DJ27" s="623"/>
      <c r="DK27" s="624"/>
      <c r="DL27" s="600">
        <v>148320</v>
      </c>
      <c r="DM27" s="623"/>
      <c r="DN27" s="623"/>
      <c r="DO27" s="623"/>
      <c r="DP27" s="623"/>
      <c r="DQ27" s="623"/>
      <c r="DR27" s="623"/>
      <c r="DS27" s="623"/>
      <c r="DT27" s="623"/>
      <c r="DU27" s="623"/>
      <c r="DV27" s="624"/>
      <c r="DW27" s="596">
        <v>5.9</v>
      </c>
      <c r="DX27" s="621"/>
      <c r="DY27" s="621"/>
      <c r="DZ27" s="621"/>
      <c r="EA27" s="621"/>
      <c r="EB27" s="621"/>
      <c r="EC27" s="622"/>
    </row>
    <row r="28" spans="2:133" ht="11.25" customHeight="1" x14ac:dyDescent="0.15">
      <c r="B28" s="588" t="s">
        <v>282</v>
      </c>
      <c r="C28" s="589"/>
      <c r="D28" s="589"/>
      <c r="E28" s="589"/>
      <c r="F28" s="589"/>
      <c r="G28" s="589"/>
      <c r="H28" s="589"/>
      <c r="I28" s="589"/>
      <c r="J28" s="589"/>
      <c r="K28" s="589"/>
      <c r="L28" s="589"/>
      <c r="M28" s="589"/>
      <c r="N28" s="589"/>
      <c r="O28" s="589"/>
      <c r="P28" s="589"/>
      <c r="Q28" s="590"/>
      <c r="R28" s="591">
        <v>23436</v>
      </c>
      <c r="S28" s="592"/>
      <c r="T28" s="592"/>
      <c r="U28" s="592"/>
      <c r="V28" s="592"/>
      <c r="W28" s="592"/>
      <c r="X28" s="592"/>
      <c r="Y28" s="593"/>
      <c r="Z28" s="594">
        <v>0.5</v>
      </c>
      <c r="AA28" s="594"/>
      <c r="AB28" s="594"/>
      <c r="AC28" s="594"/>
      <c r="AD28" s="595" t="s">
        <v>113</v>
      </c>
      <c r="AE28" s="595"/>
      <c r="AF28" s="595"/>
      <c r="AG28" s="595"/>
      <c r="AH28" s="595"/>
      <c r="AI28" s="595"/>
      <c r="AJ28" s="595"/>
      <c r="AK28" s="595"/>
      <c r="AL28" s="596" t="s">
        <v>113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536786</v>
      </c>
      <c r="CS28" s="592"/>
      <c r="CT28" s="592"/>
      <c r="CU28" s="592"/>
      <c r="CV28" s="592"/>
      <c r="CW28" s="592"/>
      <c r="CX28" s="592"/>
      <c r="CY28" s="593"/>
      <c r="CZ28" s="625">
        <v>13.1</v>
      </c>
      <c r="DA28" s="626"/>
      <c r="DB28" s="626"/>
      <c r="DC28" s="627"/>
      <c r="DD28" s="600">
        <v>531894</v>
      </c>
      <c r="DE28" s="592"/>
      <c r="DF28" s="592"/>
      <c r="DG28" s="592"/>
      <c r="DH28" s="592"/>
      <c r="DI28" s="592"/>
      <c r="DJ28" s="592"/>
      <c r="DK28" s="593"/>
      <c r="DL28" s="600">
        <v>531894</v>
      </c>
      <c r="DM28" s="592"/>
      <c r="DN28" s="592"/>
      <c r="DO28" s="592"/>
      <c r="DP28" s="592"/>
      <c r="DQ28" s="592"/>
      <c r="DR28" s="592"/>
      <c r="DS28" s="592"/>
      <c r="DT28" s="592"/>
      <c r="DU28" s="592"/>
      <c r="DV28" s="593"/>
      <c r="DW28" s="596">
        <v>21.3</v>
      </c>
      <c r="DX28" s="621"/>
      <c r="DY28" s="621"/>
      <c r="DZ28" s="621"/>
      <c r="EA28" s="621"/>
      <c r="EB28" s="621"/>
      <c r="EC28" s="622"/>
    </row>
    <row r="29" spans="2:133" ht="11.25" customHeight="1" x14ac:dyDescent="0.15">
      <c r="B29" s="588" t="s">
        <v>284</v>
      </c>
      <c r="C29" s="589"/>
      <c r="D29" s="589"/>
      <c r="E29" s="589"/>
      <c r="F29" s="589"/>
      <c r="G29" s="589"/>
      <c r="H29" s="589"/>
      <c r="I29" s="589"/>
      <c r="J29" s="589"/>
      <c r="K29" s="589"/>
      <c r="L29" s="589"/>
      <c r="M29" s="589"/>
      <c r="N29" s="589"/>
      <c r="O29" s="589"/>
      <c r="P29" s="589"/>
      <c r="Q29" s="590"/>
      <c r="R29" s="591">
        <v>350</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536779</v>
      </c>
      <c r="CS29" s="623"/>
      <c r="CT29" s="623"/>
      <c r="CU29" s="623"/>
      <c r="CV29" s="623"/>
      <c r="CW29" s="623"/>
      <c r="CX29" s="623"/>
      <c r="CY29" s="624"/>
      <c r="CZ29" s="625">
        <v>13.1</v>
      </c>
      <c r="DA29" s="626"/>
      <c r="DB29" s="626"/>
      <c r="DC29" s="627"/>
      <c r="DD29" s="600">
        <v>531887</v>
      </c>
      <c r="DE29" s="623"/>
      <c r="DF29" s="623"/>
      <c r="DG29" s="623"/>
      <c r="DH29" s="623"/>
      <c r="DI29" s="623"/>
      <c r="DJ29" s="623"/>
      <c r="DK29" s="624"/>
      <c r="DL29" s="600">
        <v>531887</v>
      </c>
      <c r="DM29" s="623"/>
      <c r="DN29" s="623"/>
      <c r="DO29" s="623"/>
      <c r="DP29" s="623"/>
      <c r="DQ29" s="623"/>
      <c r="DR29" s="623"/>
      <c r="DS29" s="623"/>
      <c r="DT29" s="623"/>
      <c r="DU29" s="623"/>
      <c r="DV29" s="624"/>
      <c r="DW29" s="596">
        <v>21.3</v>
      </c>
      <c r="DX29" s="621"/>
      <c r="DY29" s="621"/>
      <c r="DZ29" s="621"/>
      <c r="EA29" s="621"/>
      <c r="EB29" s="621"/>
      <c r="EC29" s="622"/>
    </row>
    <row r="30" spans="2:133" ht="11.25" customHeight="1" x14ac:dyDescent="0.15">
      <c r="B30" s="588" t="s">
        <v>288</v>
      </c>
      <c r="C30" s="589"/>
      <c r="D30" s="589"/>
      <c r="E30" s="589"/>
      <c r="F30" s="589"/>
      <c r="G30" s="589"/>
      <c r="H30" s="589"/>
      <c r="I30" s="589"/>
      <c r="J30" s="589"/>
      <c r="K30" s="589"/>
      <c r="L30" s="589"/>
      <c r="M30" s="589"/>
      <c r="N30" s="589"/>
      <c r="O30" s="589"/>
      <c r="P30" s="589"/>
      <c r="Q30" s="590"/>
      <c r="R30" s="591">
        <v>163329</v>
      </c>
      <c r="S30" s="592"/>
      <c r="T30" s="592"/>
      <c r="U30" s="592"/>
      <c r="V30" s="592"/>
      <c r="W30" s="592"/>
      <c r="X30" s="592"/>
      <c r="Y30" s="593"/>
      <c r="Z30" s="594">
        <v>3.8</v>
      </c>
      <c r="AA30" s="594"/>
      <c r="AB30" s="594"/>
      <c r="AC30" s="594"/>
      <c r="AD30" s="595" t="s">
        <v>113</v>
      </c>
      <c r="AE30" s="595"/>
      <c r="AF30" s="595"/>
      <c r="AG30" s="595"/>
      <c r="AH30" s="595"/>
      <c r="AI30" s="595"/>
      <c r="AJ30" s="595"/>
      <c r="AK30" s="595"/>
      <c r="AL30" s="596" t="s">
        <v>113</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98.8</v>
      </c>
      <c r="BH30" s="650"/>
      <c r="BI30" s="650"/>
      <c r="BJ30" s="650"/>
      <c r="BK30" s="650"/>
      <c r="BL30" s="650"/>
      <c r="BM30" s="586">
        <v>95</v>
      </c>
      <c r="BN30" s="650"/>
      <c r="BO30" s="650"/>
      <c r="BP30" s="650"/>
      <c r="BQ30" s="651"/>
      <c r="BR30" s="649">
        <v>98.9</v>
      </c>
      <c r="BS30" s="650"/>
      <c r="BT30" s="650"/>
      <c r="BU30" s="650"/>
      <c r="BV30" s="650"/>
      <c r="BW30" s="650"/>
      <c r="BX30" s="586">
        <v>95.1</v>
      </c>
      <c r="BY30" s="650"/>
      <c r="BZ30" s="650"/>
      <c r="CA30" s="650"/>
      <c r="CB30" s="651"/>
      <c r="CD30" s="654"/>
      <c r="CE30" s="655"/>
      <c r="CF30" s="605" t="s">
        <v>291</v>
      </c>
      <c r="CG30" s="606"/>
      <c r="CH30" s="606"/>
      <c r="CI30" s="606"/>
      <c r="CJ30" s="606"/>
      <c r="CK30" s="606"/>
      <c r="CL30" s="606"/>
      <c r="CM30" s="606"/>
      <c r="CN30" s="606"/>
      <c r="CO30" s="606"/>
      <c r="CP30" s="606"/>
      <c r="CQ30" s="607"/>
      <c r="CR30" s="591">
        <v>480335</v>
      </c>
      <c r="CS30" s="592"/>
      <c r="CT30" s="592"/>
      <c r="CU30" s="592"/>
      <c r="CV30" s="592"/>
      <c r="CW30" s="592"/>
      <c r="CX30" s="592"/>
      <c r="CY30" s="593"/>
      <c r="CZ30" s="625">
        <v>11.8</v>
      </c>
      <c r="DA30" s="626"/>
      <c r="DB30" s="626"/>
      <c r="DC30" s="627"/>
      <c r="DD30" s="600">
        <v>475443</v>
      </c>
      <c r="DE30" s="592"/>
      <c r="DF30" s="592"/>
      <c r="DG30" s="592"/>
      <c r="DH30" s="592"/>
      <c r="DI30" s="592"/>
      <c r="DJ30" s="592"/>
      <c r="DK30" s="593"/>
      <c r="DL30" s="600">
        <v>475443</v>
      </c>
      <c r="DM30" s="592"/>
      <c r="DN30" s="592"/>
      <c r="DO30" s="592"/>
      <c r="DP30" s="592"/>
      <c r="DQ30" s="592"/>
      <c r="DR30" s="592"/>
      <c r="DS30" s="592"/>
      <c r="DT30" s="592"/>
      <c r="DU30" s="592"/>
      <c r="DV30" s="593"/>
      <c r="DW30" s="596">
        <v>19</v>
      </c>
      <c r="DX30" s="621"/>
      <c r="DY30" s="621"/>
      <c r="DZ30" s="621"/>
      <c r="EA30" s="621"/>
      <c r="EB30" s="621"/>
      <c r="EC30" s="622"/>
    </row>
    <row r="31" spans="2:133" ht="11.25" customHeight="1" x14ac:dyDescent="0.15">
      <c r="B31" s="588" t="s">
        <v>292</v>
      </c>
      <c r="C31" s="589"/>
      <c r="D31" s="589"/>
      <c r="E31" s="589"/>
      <c r="F31" s="589"/>
      <c r="G31" s="589"/>
      <c r="H31" s="589"/>
      <c r="I31" s="589"/>
      <c r="J31" s="589"/>
      <c r="K31" s="589"/>
      <c r="L31" s="589"/>
      <c r="M31" s="589"/>
      <c r="N31" s="589"/>
      <c r="O31" s="589"/>
      <c r="P31" s="589"/>
      <c r="Q31" s="590"/>
      <c r="R31" s="591">
        <v>182930</v>
      </c>
      <c r="S31" s="592"/>
      <c r="T31" s="592"/>
      <c r="U31" s="592"/>
      <c r="V31" s="592"/>
      <c r="W31" s="592"/>
      <c r="X31" s="592"/>
      <c r="Y31" s="593"/>
      <c r="Z31" s="594">
        <v>4.3</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v>
      </c>
      <c r="BH31" s="623"/>
      <c r="BI31" s="623"/>
      <c r="BJ31" s="623"/>
      <c r="BK31" s="623"/>
      <c r="BL31" s="623"/>
      <c r="BM31" s="597">
        <v>97.1</v>
      </c>
      <c r="BN31" s="647"/>
      <c r="BO31" s="647"/>
      <c r="BP31" s="647"/>
      <c r="BQ31" s="648"/>
      <c r="BR31" s="646">
        <v>99.2</v>
      </c>
      <c r="BS31" s="623"/>
      <c r="BT31" s="623"/>
      <c r="BU31" s="623"/>
      <c r="BV31" s="623"/>
      <c r="BW31" s="623"/>
      <c r="BX31" s="597">
        <v>97.4</v>
      </c>
      <c r="BY31" s="647"/>
      <c r="BZ31" s="647"/>
      <c r="CA31" s="647"/>
      <c r="CB31" s="648"/>
      <c r="CD31" s="654"/>
      <c r="CE31" s="655"/>
      <c r="CF31" s="605" t="s">
        <v>295</v>
      </c>
      <c r="CG31" s="606"/>
      <c r="CH31" s="606"/>
      <c r="CI31" s="606"/>
      <c r="CJ31" s="606"/>
      <c r="CK31" s="606"/>
      <c r="CL31" s="606"/>
      <c r="CM31" s="606"/>
      <c r="CN31" s="606"/>
      <c r="CO31" s="606"/>
      <c r="CP31" s="606"/>
      <c r="CQ31" s="607"/>
      <c r="CR31" s="591">
        <v>56444</v>
      </c>
      <c r="CS31" s="623"/>
      <c r="CT31" s="623"/>
      <c r="CU31" s="623"/>
      <c r="CV31" s="623"/>
      <c r="CW31" s="623"/>
      <c r="CX31" s="623"/>
      <c r="CY31" s="624"/>
      <c r="CZ31" s="625">
        <v>1.4</v>
      </c>
      <c r="DA31" s="626"/>
      <c r="DB31" s="626"/>
      <c r="DC31" s="627"/>
      <c r="DD31" s="600">
        <v>56444</v>
      </c>
      <c r="DE31" s="623"/>
      <c r="DF31" s="623"/>
      <c r="DG31" s="623"/>
      <c r="DH31" s="623"/>
      <c r="DI31" s="623"/>
      <c r="DJ31" s="623"/>
      <c r="DK31" s="624"/>
      <c r="DL31" s="600">
        <v>56444</v>
      </c>
      <c r="DM31" s="623"/>
      <c r="DN31" s="623"/>
      <c r="DO31" s="623"/>
      <c r="DP31" s="623"/>
      <c r="DQ31" s="623"/>
      <c r="DR31" s="623"/>
      <c r="DS31" s="623"/>
      <c r="DT31" s="623"/>
      <c r="DU31" s="623"/>
      <c r="DV31" s="624"/>
      <c r="DW31" s="596">
        <v>2.2999999999999998</v>
      </c>
      <c r="DX31" s="621"/>
      <c r="DY31" s="621"/>
      <c r="DZ31" s="621"/>
      <c r="EA31" s="621"/>
      <c r="EB31" s="621"/>
      <c r="EC31" s="622"/>
    </row>
    <row r="32" spans="2:133" ht="11.25" customHeight="1" x14ac:dyDescent="0.15">
      <c r="B32" s="588" t="s">
        <v>296</v>
      </c>
      <c r="C32" s="589"/>
      <c r="D32" s="589"/>
      <c r="E32" s="589"/>
      <c r="F32" s="589"/>
      <c r="G32" s="589"/>
      <c r="H32" s="589"/>
      <c r="I32" s="589"/>
      <c r="J32" s="589"/>
      <c r="K32" s="589"/>
      <c r="L32" s="589"/>
      <c r="M32" s="589"/>
      <c r="N32" s="589"/>
      <c r="O32" s="589"/>
      <c r="P32" s="589"/>
      <c r="Q32" s="590"/>
      <c r="R32" s="591">
        <v>55573</v>
      </c>
      <c r="S32" s="592"/>
      <c r="T32" s="592"/>
      <c r="U32" s="592"/>
      <c r="V32" s="592"/>
      <c r="W32" s="592"/>
      <c r="X32" s="592"/>
      <c r="Y32" s="593"/>
      <c r="Z32" s="594">
        <v>1.3</v>
      </c>
      <c r="AA32" s="594"/>
      <c r="AB32" s="594"/>
      <c r="AC32" s="594"/>
      <c r="AD32" s="595">
        <v>185</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98.2</v>
      </c>
      <c r="BH32" s="659"/>
      <c r="BI32" s="659"/>
      <c r="BJ32" s="659"/>
      <c r="BK32" s="659"/>
      <c r="BL32" s="659"/>
      <c r="BM32" s="660">
        <v>92</v>
      </c>
      <c r="BN32" s="659"/>
      <c r="BO32" s="659"/>
      <c r="BP32" s="659"/>
      <c r="BQ32" s="661"/>
      <c r="BR32" s="658">
        <v>98.3</v>
      </c>
      <c r="BS32" s="659"/>
      <c r="BT32" s="659"/>
      <c r="BU32" s="659"/>
      <c r="BV32" s="659"/>
      <c r="BW32" s="659"/>
      <c r="BX32" s="660">
        <v>92.2</v>
      </c>
      <c r="BY32" s="659"/>
      <c r="BZ32" s="659"/>
      <c r="CA32" s="659"/>
      <c r="CB32" s="661"/>
      <c r="CD32" s="656"/>
      <c r="CE32" s="657"/>
      <c r="CF32" s="605" t="s">
        <v>298</v>
      </c>
      <c r="CG32" s="606"/>
      <c r="CH32" s="606"/>
      <c r="CI32" s="606"/>
      <c r="CJ32" s="606"/>
      <c r="CK32" s="606"/>
      <c r="CL32" s="606"/>
      <c r="CM32" s="606"/>
      <c r="CN32" s="606"/>
      <c r="CO32" s="606"/>
      <c r="CP32" s="606"/>
      <c r="CQ32" s="607"/>
      <c r="CR32" s="591">
        <v>7</v>
      </c>
      <c r="CS32" s="592"/>
      <c r="CT32" s="592"/>
      <c r="CU32" s="592"/>
      <c r="CV32" s="592"/>
      <c r="CW32" s="592"/>
      <c r="CX32" s="592"/>
      <c r="CY32" s="593"/>
      <c r="CZ32" s="625">
        <v>0</v>
      </c>
      <c r="DA32" s="626"/>
      <c r="DB32" s="626"/>
      <c r="DC32" s="627"/>
      <c r="DD32" s="600">
        <v>7</v>
      </c>
      <c r="DE32" s="592"/>
      <c r="DF32" s="592"/>
      <c r="DG32" s="592"/>
      <c r="DH32" s="592"/>
      <c r="DI32" s="592"/>
      <c r="DJ32" s="592"/>
      <c r="DK32" s="593"/>
      <c r="DL32" s="600">
        <v>7</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299</v>
      </c>
      <c r="C33" s="589"/>
      <c r="D33" s="589"/>
      <c r="E33" s="589"/>
      <c r="F33" s="589"/>
      <c r="G33" s="589"/>
      <c r="H33" s="589"/>
      <c r="I33" s="589"/>
      <c r="J33" s="589"/>
      <c r="K33" s="589"/>
      <c r="L33" s="589"/>
      <c r="M33" s="589"/>
      <c r="N33" s="589"/>
      <c r="O33" s="589"/>
      <c r="P33" s="589"/>
      <c r="Q33" s="590"/>
      <c r="R33" s="591">
        <v>416800</v>
      </c>
      <c r="S33" s="592"/>
      <c r="T33" s="592"/>
      <c r="U33" s="592"/>
      <c r="V33" s="592"/>
      <c r="W33" s="592"/>
      <c r="X33" s="592"/>
      <c r="Y33" s="593"/>
      <c r="Z33" s="594">
        <v>9.6999999999999993</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1490978</v>
      </c>
      <c r="CS33" s="623"/>
      <c r="CT33" s="623"/>
      <c r="CU33" s="623"/>
      <c r="CV33" s="623"/>
      <c r="CW33" s="623"/>
      <c r="CX33" s="623"/>
      <c r="CY33" s="624"/>
      <c r="CZ33" s="625">
        <v>36.5</v>
      </c>
      <c r="DA33" s="626"/>
      <c r="DB33" s="626"/>
      <c r="DC33" s="627"/>
      <c r="DD33" s="600">
        <v>1333875</v>
      </c>
      <c r="DE33" s="623"/>
      <c r="DF33" s="623"/>
      <c r="DG33" s="623"/>
      <c r="DH33" s="623"/>
      <c r="DI33" s="623"/>
      <c r="DJ33" s="623"/>
      <c r="DK33" s="624"/>
      <c r="DL33" s="600">
        <v>906515</v>
      </c>
      <c r="DM33" s="623"/>
      <c r="DN33" s="623"/>
      <c r="DO33" s="623"/>
      <c r="DP33" s="623"/>
      <c r="DQ33" s="623"/>
      <c r="DR33" s="623"/>
      <c r="DS33" s="623"/>
      <c r="DT33" s="623"/>
      <c r="DU33" s="623"/>
      <c r="DV33" s="624"/>
      <c r="DW33" s="596">
        <v>36.299999999999997</v>
      </c>
      <c r="DX33" s="621"/>
      <c r="DY33" s="621"/>
      <c r="DZ33" s="621"/>
      <c r="EA33" s="621"/>
      <c r="EB33" s="621"/>
      <c r="EC33" s="622"/>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346750</v>
      </c>
      <c r="CS34" s="592"/>
      <c r="CT34" s="592"/>
      <c r="CU34" s="592"/>
      <c r="CV34" s="592"/>
      <c r="CW34" s="592"/>
      <c r="CX34" s="592"/>
      <c r="CY34" s="593"/>
      <c r="CZ34" s="625">
        <v>8.5</v>
      </c>
      <c r="DA34" s="626"/>
      <c r="DB34" s="626"/>
      <c r="DC34" s="627"/>
      <c r="DD34" s="600">
        <v>288805</v>
      </c>
      <c r="DE34" s="592"/>
      <c r="DF34" s="592"/>
      <c r="DG34" s="592"/>
      <c r="DH34" s="592"/>
      <c r="DI34" s="592"/>
      <c r="DJ34" s="592"/>
      <c r="DK34" s="593"/>
      <c r="DL34" s="600">
        <v>184093</v>
      </c>
      <c r="DM34" s="592"/>
      <c r="DN34" s="592"/>
      <c r="DO34" s="592"/>
      <c r="DP34" s="592"/>
      <c r="DQ34" s="592"/>
      <c r="DR34" s="592"/>
      <c r="DS34" s="592"/>
      <c r="DT34" s="592"/>
      <c r="DU34" s="592"/>
      <c r="DV34" s="593"/>
      <c r="DW34" s="596">
        <v>7.4</v>
      </c>
      <c r="DX34" s="621"/>
      <c r="DY34" s="621"/>
      <c r="DZ34" s="621"/>
      <c r="EA34" s="621"/>
      <c r="EB34" s="621"/>
      <c r="EC34" s="622"/>
    </row>
    <row r="35" spans="2:133" ht="11.25" customHeight="1" x14ac:dyDescent="0.15">
      <c r="B35" s="588" t="s">
        <v>305</v>
      </c>
      <c r="C35" s="589"/>
      <c r="D35" s="589"/>
      <c r="E35" s="589"/>
      <c r="F35" s="589"/>
      <c r="G35" s="589"/>
      <c r="H35" s="589"/>
      <c r="I35" s="589"/>
      <c r="J35" s="589"/>
      <c r="K35" s="589"/>
      <c r="L35" s="589"/>
      <c r="M35" s="589"/>
      <c r="N35" s="589"/>
      <c r="O35" s="589"/>
      <c r="P35" s="589"/>
      <c r="Q35" s="590"/>
      <c r="R35" s="591">
        <v>142700</v>
      </c>
      <c r="S35" s="592"/>
      <c r="T35" s="592"/>
      <c r="U35" s="592"/>
      <c r="V35" s="592"/>
      <c r="W35" s="592"/>
      <c r="X35" s="592"/>
      <c r="Y35" s="593"/>
      <c r="Z35" s="594">
        <v>3.3</v>
      </c>
      <c r="AA35" s="594"/>
      <c r="AB35" s="594"/>
      <c r="AC35" s="594"/>
      <c r="AD35" s="595" t="s">
        <v>113</v>
      </c>
      <c r="AE35" s="595"/>
      <c r="AF35" s="595"/>
      <c r="AG35" s="595"/>
      <c r="AH35" s="595"/>
      <c r="AI35" s="595"/>
      <c r="AJ35" s="595"/>
      <c r="AK35" s="595"/>
      <c r="AL35" s="596" t="s">
        <v>113</v>
      </c>
      <c r="AM35" s="597"/>
      <c r="AN35" s="597"/>
      <c r="AO35" s="598"/>
      <c r="AP35" s="186"/>
      <c r="AQ35" s="602" t="s">
        <v>306</v>
      </c>
      <c r="AR35" s="603"/>
      <c r="AS35" s="603"/>
      <c r="AT35" s="603"/>
      <c r="AU35" s="603"/>
      <c r="AV35" s="603"/>
      <c r="AW35" s="603"/>
      <c r="AX35" s="603"/>
      <c r="AY35" s="604"/>
      <c r="AZ35" s="580">
        <v>588604</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102094</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41494</v>
      </c>
      <c r="CS35" s="623"/>
      <c r="CT35" s="623"/>
      <c r="CU35" s="623"/>
      <c r="CV35" s="623"/>
      <c r="CW35" s="623"/>
      <c r="CX35" s="623"/>
      <c r="CY35" s="624"/>
      <c r="CZ35" s="625">
        <v>1</v>
      </c>
      <c r="DA35" s="626"/>
      <c r="DB35" s="626"/>
      <c r="DC35" s="627"/>
      <c r="DD35" s="600">
        <v>36237</v>
      </c>
      <c r="DE35" s="623"/>
      <c r="DF35" s="623"/>
      <c r="DG35" s="623"/>
      <c r="DH35" s="623"/>
      <c r="DI35" s="623"/>
      <c r="DJ35" s="623"/>
      <c r="DK35" s="624"/>
      <c r="DL35" s="600">
        <v>36237</v>
      </c>
      <c r="DM35" s="623"/>
      <c r="DN35" s="623"/>
      <c r="DO35" s="623"/>
      <c r="DP35" s="623"/>
      <c r="DQ35" s="623"/>
      <c r="DR35" s="623"/>
      <c r="DS35" s="623"/>
      <c r="DT35" s="623"/>
      <c r="DU35" s="623"/>
      <c r="DV35" s="624"/>
      <c r="DW35" s="596">
        <v>1.4</v>
      </c>
      <c r="DX35" s="621"/>
      <c r="DY35" s="621"/>
      <c r="DZ35" s="621"/>
      <c r="EA35" s="621"/>
      <c r="EB35" s="621"/>
      <c r="EC35" s="622"/>
    </row>
    <row r="36" spans="2:133" ht="11.25" customHeight="1" x14ac:dyDescent="0.15">
      <c r="B36" s="634" t="s">
        <v>309</v>
      </c>
      <c r="C36" s="635"/>
      <c r="D36" s="635"/>
      <c r="E36" s="635"/>
      <c r="F36" s="635"/>
      <c r="G36" s="635"/>
      <c r="H36" s="635"/>
      <c r="I36" s="635"/>
      <c r="J36" s="635"/>
      <c r="K36" s="635"/>
      <c r="L36" s="635"/>
      <c r="M36" s="635"/>
      <c r="N36" s="635"/>
      <c r="O36" s="635"/>
      <c r="P36" s="635"/>
      <c r="Q36" s="636"/>
      <c r="R36" s="663">
        <v>4288575</v>
      </c>
      <c r="S36" s="664"/>
      <c r="T36" s="664"/>
      <c r="U36" s="664"/>
      <c r="V36" s="664"/>
      <c r="W36" s="664"/>
      <c r="X36" s="664"/>
      <c r="Y36" s="665"/>
      <c r="Z36" s="666">
        <v>100</v>
      </c>
      <c r="AA36" s="666"/>
      <c r="AB36" s="666"/>
      <c r="AC36" s="666"/>
      <c r="AD36" s="667">
        <v>2357541</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290622</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86194</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663150</v>
      </c>
      <c r="CS36" s="592"/>
      <c r="CT36" s="592"/>
      <c r="CU36" s="592"/>
      <c r="CV36" s="592"/>
      <c r="CW36" s="592"/>
      <c r="CX36" s="592"/>
      <c r="CY36" s="593"/>
      <c r="CZ36" s="625">
        <v>16.2</v>
      </c>
      <c r="DA36" s="626"/>
      <c r="DB36" s="626"/>
      <c r="DC36" s="627"/>
      <c r="DD36" s="600">
        <v>627823</v>
      </c>
      <c r="DE36" s="592"/>
      <c r="DF36" s="592"/>
      <c r="DG36" s="592"/>
      <c r="DH36" s="592"/>
      <c r="DI36" s="592"/>
      <c r="DJ36" s="592"/>
      <c r="DK36" s="593"/>
      <c r="DL36" s="600">
        <v>452703</v>
      </c>
      <c r="DM36" s="592"/>
      <c r="DN36" s="592"/>
      <c r="DO36" s="592"/>
      <c r="DP36" s="592"/>
      <c r="DQ36" s="592"/>
      <c r="DR36" s="592"/>
      <c r="DS36" s="592"/>
      <c r="DT36" s="592"/>
      <c r="DU36" s="592"/>
      <c r="DV36" s="593"/>
      <c r="DW36" s="596">
        <v>18.100000000000001</v>
      </c>
      <c r="DX36" s="621"/>
      <c r="DY36" s="621"/>
      <c r="DZ36" s="621"/>
      <c r="EA36" s="621"/>
      <c r="EB36" s="621"/>
      <c r="EC36" s="622"/>
    </row>
    <row r="37" spans="2:133" ht="11.25" customHeight="1" x14ac:dyDescent="0.15">
      <c r="AQ37" s="670" t="s">
        <v>313</v>
      </c>
      <c r="AR37" s="671"/>
      <c r="AS37" s="671"/>
      <c r="AT37" s="671"/>
      <c r="AU37" s="671"/>
      <c r="AV37" s="671"/>
      <c r="AW37" s="671"/>
      <c r="AX37" s="671"/>
      <c r="AY37" s="672"/>
      <c r="AZ37" s="591">
        <v>12089</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1305</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226444</v>
      </c>
      <c r="CS37" s="623"/>
      <c r="CT37" s="623"/>
      <c r="CU37" s="623"/>
      <c r="CV37" s="623"/>
      <c r="CW37" s="623"/>
      <c r="CX37" s="623"/>
      <c r="CY37" s="624"/>
      <c r="CZ37" s="625">
        <v>5.5</v>
      </c>
      <c r="DA37" s="626"/>
      <c r="DB37" s="626"/>
      <c r="DC37" s="627"/>
      <c r="DD37" s="600">
        <v>226444</v>
      </c>
      <c r="DE37" s="623"/>
      <c r="DF37" s="623"/>
      <c r="DG37" s="623"/>
      <c r="DH37" s="623"/>
      <c r="DI37" s="623"/>
      <c r="DJ37" s="623"/>
      <c r="DK37" s="624"/>
      <c r="DL37" s="600">
        <v>226444</v>
      </c>
      <c r="DM37" s="623"/>
      <c r="DN37" s="623"/>
      <c r="DO37" s="623"/>
      <c r="DP37" s="623"/>
      <c r="DQ37" s="623"/>
      <c r="DR37" s="623"/>
      <c r="DS37" s="623"/>
      <c r="DT37" s="623"/>
      <c r="DU37" s="623"/>
      <c r="DV37" s="624"/>
      <c r="DW37" s="596">
        <v>9.1</v>
      </c>
      <c r="DX37" s="621"/>
      <c r="DY37" s="621"/>
      <c r="DZ37" s="621"/>
      <c r="EA37" s="621"/>
      <c r="EB37" s="621"/>
      <c r="EC37" s="622"/>
    </row>
    <row r="38" spans="2:133" ht="11.25" customHeight="1" x14ac:dyDescent="0.15">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2461</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285893</v>
      </c>
      <c r="CS38" s="592"/>
      <c r="CT38" s="592"/>
      <c r="CU38" s="592"/>
      <c r="CV38" s="592"/>
      <c r="CW38" s="592"/>
      <c r="CX38" s="592"/>
      <c r="CY38" s="593"/>
      <c r="CZ38" s="625">
        <v>7</v>
      </c>
      <c r="DA38" s="626"/>
      <c r="DB38" s="626"/>
      <c r="DC38" s="627"/>
      <c r="DD38" s="600">
        <v>244122</v>
      </c>
      <c r="DE38" s="592"/>
      <c r="DF38" s="592"/>
      <c r="DG38" s="592"/>
      <c r="DH38" s="592"/>
      <c r="DI38" s="592"/>
      <c r="DJ38" s="592"/>
      <c r="DK38" s="593"/>
      <c r="DL38" s="600">
        <v>232982</v>
      </c>
      <c r="DM38" s="592"/>
      <c r="DN38" s="592"/>
      <c r="DO38" s="592"/>
      <c r="DP38" s="592"/>
      <c r="DQ38" s="592"/>
      <c r="DR38" s="592"/>
      <c r="DS38" s="592"/>
      <c r="DT38" s="592"/>
      <c r="DU38" s="592"/>
      <c r="DV38" s="593"/>
      <c r="DW38" s="596">
        <v>9.3000000000000007</v>
      </c>
      <c r="DX38" s="621"/>
      <c r="DY38" s="621"/>
      <c r="DZ38" s="621"/>
      <c r="EA38" s="621"/>
      <c r="EB38" s="621"/>
      <c r="EC38" s="622"/>
    </row>
    <row r="39" spans="2:133" ht="11.25" customHeight="1" x14ac:dyDescent="0.15">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91</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125059</v>
      </c>
      <c r="CS39" s="623"/>
      <c r="CT39" s="623"/>
      <c r="CU39" s="623"/>
      <c r="CV39" s="623"/>
      <c r="CW39" s="623"/>
      <c r="CX39" s="623"/>
      <c r="CY39" s="624"/>
      <c r="CZ39" s="625">
        <v>3.1</v>
      </c>
      <c r="DA39" s="626"/>
      <c r="DB39" s="626"/>
      <c r="DC39" s="627"/>
      <c r="DD39" s="600">
        <v>124506</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66967</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99</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28632</v>
      </c>
      <c r="CS40" s="592"/>
      <c r="CT40" s="592"/>
      <c r="CU40" s="592"/>
      <c r="CV40" s="592"/>
      <c r="CW40" s="592"/>
      <c r="CX40" s="592"/>
      <c r="CY40" s="593"/>
      <c r="CZ40" s="625">
        <v>0.7</v>
      </c>
      <c r="DA40" s="626"/>
      <c r="DB40" s="626"/>
      <c r="DC40" s="627"/>
      <c r="DD40" s="600">
        <v>12382</v>
      </c>
      <c r="DE40" s="592"/>
      <c r="DF40" s="592"/>
      <c r="DG40" s="592"/>
      <c r="DH40" s="592"/>
      <c r="DI40" s="592"/>
      <c r="DJ40" s="592"/>
      <c r="DK40" s="593"/>
      <c r="DL40" s="600">
        <v>500</v>
      </c>
      <c r="DM40" s="592"/>
      <c r="DN40" s="592"/>
      <c r="DO40" s="592"/>
      <c r="DP40" s="592"/>
      <c r="DQ40" s="592"/>
      <c r="DR40" s="592"/>
      <c r="DS40" s="592"/>
      <c r="DT40" s="592"/>
      <c r="DU40" s="592"/>
      <c r="DV40" s="593"/>
      <c r="DW40" s="596">
        <v>0</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218926</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251</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866147</v>
      </c>
      <c r="CS42" s="592"/>
      <c r="CT42" s="592"/>
      <c r="CU42" s="592"/>
      <c r="CV42" s="592"/>
      <c r="CW42" s="592"/>
      <c r="CX42" s="592"/>
      <c r="CY42" s="593"/>
      <c r="CZ42" s="625">
        <v>21.2</v>
      </c>
      <c r="DA42" s="674"/>
      <c r="DB42" s="674"/>
      <c r="DC42" s="675"/>
      <c r="DD42" s="600">
        <v>355257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2894</v>
      </c>
      <c r="CS43" s="623"/>
      <c r="CT43" s="623"/>
      <c r="CU43" s="623"/>
      <c r="CV43" s="623"/>
      <c r="CW43" s="623"/>
      <c r="CX43" s="623"/>
      <c r="CY43" s="624"/>
      <c r="CZ43" s="625">
        <v>0.1</v>
      </c>
      <c r="DA43" s="626"/>
      <c r="DB43" s="626"/>
      <c r="DC43" s="627"/>
      <c r="DD43" s="600">
        <v>2894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287</v>
      </c>
      <c r="CE44" s="698"/>
      <c r="CF44" s="588" t="s">
        <v>336</v>
      </c>
      <c r="CG44" s="589"/>
      <c r="CH44" s="589"/>
      <c r="CI44" s="589"/>
      <c r="CJ44" s="589"/>
      <c r="CK44" s="589"/>
      <c r="CL44" s="589"/>
      <c r="CM44" s="589"/>
      <c r="CN44" s="589"/>
      <c r="CO44" s="589"/>
      <c r="CP44" s="589"/>
      <c r="CQ44" s="590"/>
      <c r="CR44" s="591">
        <v>864026</v>
      </c>
      <c r="CS44" s="592"/>
      <c r="CT44" s="592"/>
      <c r="CU44" s="592"/>
      <c r="CV44" s="592"/>
      <c r="CW44" s="592"/>
      <c r="CX44" s="592"/>
      <c r="CY44" s="593"/>
      <c r="CZ44" s="625">
        <v>21.2</v>
      </c>
      <c r="DA44" s="674"/>
      <c r="DB44" s="674"/>
      <c r="DC44" s="675"/>
      <c r="DD44" s="600">
        <v>353136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316099</v>
      </c>
      <c r="CS45" s="623"/>
      <c r="CT45" s="623"/>
      <c r="CU45" s="623"/>
      <c r="CV45" s="623"/>
      <c r="CW45" s="623"/>
      <c r="CX45" s="623"/>
      <c r="CY45" s="624"/>
      <c r="CZ45" s="625">
        <v>7.7</v>
      </c>
      <c r="DA45" s="626"/>
      <c r="DB45" s="626"/>
      <c r="DC45" s="627"/>
      <c r="DD45" s="600">
        <v>59654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544217</v>
      </c>
      <c r="CS46" s="592"/>
      <c r="CT46" s="592"/>
      <c r="CU46" s="592"/>
      <c r="CV46" s="592"/>
      <c r="CW46" s="592"/>
      <c r="CX46" s="592"/>
      <c r="CY46" s="593"/>
      <c r="CZ46" s="625">
        <v>13.3</v>
      </c>
      <c r="DA46" s="674"/>
      <c r="DB46" s="674"/>
      <c r="DC46" s="675"/>
      <c r="DD46" s="600">
        <v>289772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v>2121</v>
      </c>
      <c r="CS47" s="623"/>
      <c r="CT47" s="623"/>
      <c r="CU47" s="623"/>
      <c r="CV47" s="623"/>
      <c r="CW47" s="623"/>
      <c r="CX47" s="623"/>
      <c r="CY47" s="624"/>
      <c r="CZ47" s="625">
        <v>0.1</v>
      </c>
      <c r="DA47" s="626"/>
      <c r="DB47" s="626"/>
      <c r="DC47" s="627"/>
      <c r="DD47" s="600">
        <v>2121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4082200</v>
      </c>
      <c r="CS49" s="659"/>
      <c r="CT49" s="659"/>
      <c r="CU49" s="659"/>
      <c r="CV49" s="659"/>
      <c r="CW49" s="659"/>
      <c r="CX49" s="659"/>
      <c r="CY49" s="686"/>
      <c r="CZ49" s="687">
        <v>100</v>
      </c>
      <c r="DA49" s="688"/>
      <c r="DB49" s="688"/>
      <c r="DC49" s="689"/>
      <c r="DD49" s="690">
        <v>2991108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9" zoomScaleNormal="89"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4288</v>
      </c>
      <c r="R7" s="721"/>
      <c r="S7" s="721"/>
      <c r="T7" s="721"/>
      <c r="U7" s="721"/>
      <c r="V7" s="721">
        <v>4082</v>
      </c>
      <c r="W7" s="721"/>
      <c r="X7" s="721"/>
      <c r="Y7" s="721"/>
      <c r="Z7" s="721"/>
      <c r="AA7" s="721">
        <v>206</v>
      </c>
      <c r="AB7" s="721"/>
      <c r="AC7" s="721"/>
      <c r="AD7" s="721"/>
      <c r="AE7" s="722"/>
      <c r="AF7" s="723">
        <v>206</v>
      </c>
      <c r="AG7" s="724"/>
      <c r="AH7" s="724"/>
      <c r="AI7" s="724"/>
      <c r="AJ7" s="725"/>
      <c r="AK7" s="760">
        <v>1</v>
      </c>
      <c r="AL7" s="761"/>
      <c r="AM7" s="761"/>
      <c r="AN7" s="761"/>
      <c r="AO7" s="761"/>
      <c r="AP7" s="761">
        <v>3567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552</v>
      </c>
      <c r="BS7" s="764" t="s">
        <v>543</v>
      </c>
      <c r="BT7" s="765"/>
      <c r="BU7" s="765"/>
      <c r="BV7" s="765"/>
      <c r="BW7" s="765"/>
      <c r="BX7" s="765"/>
      <c r="BY7" s="765"/>
      <c r="BZ7" s="765"/>
      <c r="CA7" s="765"/>
      <c r="CB7" s="765"/>
      <c r="CC7" s="765"/>
      <c r="CD7" s="765"/>
      <c r="CE7" s="765"/>
      <c r="CF7" s="765"/>
      <c r="CG7" s="766"/>
      <c r="CH7" s="757" t="s">
        <v>545</v>
      </c>
      <c r="CI7" s="758"/>
      <c r="CJ7" s="758"/>
      <c r="CK7" s="758"/>
      <c r="CL7" s="759"/>
      <c r="CM7" s="757">
        <v>58</v>
      </c>
      <c r="CN7" s="758"/>
      <c r="CO7" s="758"/>
      <c r="CP7" s="758"/>
      <c r="CQ7" s="759"/>
      <c r="CR7" s="757">
        <v>5</v>
      </c>
      <c r="CS7" s="758"/>
      <c r="CT7" s="758"/>
      <c r="CU7" s="758"/>
      <c r="CV7" s="759"/>
      <c r="CW7" s="757" t="s">
        <v>546</v>
      </c>
      <c r="CX7" s="758"/>
      <c r="CY7" s="758"/>
      <c r="CZ7" s="758"/>
      <c r="DA7" s="759"/>
      <c r="DB7" s="757" t="s">
        <v>546</v>
      </c>
      <c r="DC7" s="758"/>
      <c r="DD7" s="758"/>
      <c r="DE7" s="758"/>
      <c r="DF7" s="759"/>
      <c r="DG7" s="757" t="s">
        <v>546</v>
      </c>
      <c r="DH7" s="758"/>
      <c r="DI7" s="758"/>
      <c r="DJ7" s="758"/>
      <c r="DK7" s="759"/>
      <c r="DL7" s="757" t="s">
        <v>546</v>
      </c>
      <c r="DM7" s="758"/>
      <c r="DN7" s="758"/>
      <c r="DO7" s="758"/>
      <c r="DP7" s="759"/>
      <c r="DQ7" s="757" t="s">
        <v>545</v>
      </c>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552</v>
      </c>
      <c r="BS8" s="754" t="s">
        <v>544</v>
      </c>
      <c r="BT8" s="755"/>
      <c r="BU8" s="755"/>
      <c r="BV8" s="755"/>
      <c r="BW8" s="755"/>
      <c r="BX8" s="755"/>
      <c r="BY8" s="755"/>
      <c r="BZ8" s="755"/>
      <c r="CA8" s="755"/>
      <c r="CB8" s="755"/>
      <c r="CC8" s="755"/>
      <c r="CD8" s="755"/>
      <c r="CE8" s="755"/>
      <c r="CF8" s="755"/>
      <c r="CG8" s="756"/>
      <c r="CH8" s="767">
        <v>2</v>
      </c>
      <c r="CI8" s="768"/>
      <c r="CJ8" s="768"/>
      <c r="CK8" s="768"/>
      <c r="CL8" s="769"/>
      <c r="CM8" s="767">
        <v>60</v>
      </c>
      <c r="CN8" s="768"/>
      <c r="CO8" s="768"/>
      <c r="CP8" s="768"/>
      <c r="CQ8" s="769"/>
      <c r="CR8" s="767" t="s">
        <v>545</v>
      </c>
      <c r="CS8" s="768"/>
      <c r="CT8" s="768"/>
      <c r="CU8" s="768"/>
      <c r="CV8" s="769"/>
      <c r="CW8" s="767">
        <v>8</v>
      </c>
      <c r="CX8" s="768"/>
      <c r="CY8" s="768"/>
      <c r="CZ8" s="768"/>
      <c r="DA8" s="769"/>
      <c r="DB8" s="767" t="s">
        <v>547</v>
      </c>
      <c r="DC8" s="768"/>
      <c r="DD8" s="768"/>
      <c r="DE8" s="768"/>
      <c r="DF8" s="769"/>
      <c r="DG8" s="767" t="s">
        <v>547</v>
      </c>
      <c r="DH8" s="768"/>
      <c r="DI8" s="768"/>
      <c r="DJ8" s="768"/>
      <c r="DK8" s="769"/>
      <c r="DL8" s="767">
        <v>80</v>
      </c>
      <c r="DM8" s="768"/>
      <c r="DN8" s="768"/>
      <c r="DO8" s="768"/>
      <c r="DP8" s="769"/>
      <c r="DQ8" s="767">
        <v>8</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f>SUM(Q7:U22)</f>
        <v>4288</v>
      </c>
      <c r="R23" s="780"/>
      <c r="S23" s="780"/>
      <c r="T23" s="780"/>
      <c r="U23" s="780"/>
      <c r="V23" s="780">
        <f t="shared" ref="V23" si="0">SUM(V7:Z22)</f>
        <v>4082</v>
      </c>
      <c r="W23" s="780"/>
      <c r="X23" s="780"/>
      <c r="Y23" s="780"/>
      <c r="Z23" s="780"/>
      <c r="AA23" s="780">
        <f t="shared" ref="AA23" si="1">SUM(AA7:AE22)</f>
        <v>206</v>
      </c>
      <c r="AB23" s="780"/>
      <c r="AC23" s="780"/>
      <c r="AD23" s="780"/>
      <c r="AE23" s="781"/>
      <c r="AF23" s="782">
        <v>206</v>
      </c>
      <c r="AG23" s="780"/>
      <c r="AH23" s="780"/>
      <c r="AI23" s="780"/>
      <c r="AJ23" s="783"/>
      <c r="AK23" s="784"/>
      <c r="AL23" s="785"/>
      <c r="AM23" s="785"/>
      <c r="AN23" s="785"/>
      <c r="AO23" s="785"/>
      <c r="AP23" s="780">
        <f>SUM(AP7:AT22)</f>
        <v>3567</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v>1064</v>
      </c>
      <c r="R28" s="809"/>
      <c r="S28" s="809"/>
      <c r="T28" s="809"/>
      <c r="U28" s="809"/>
      <c r="V28" s="809">
        <v>962</v>
      </c>
      <c r="W28" s="809"/>
      <c r="X28" s="809"/>
      <c r="Y28" s="809"/>
      <c r="Z28" s="809"/>
      <c r="AA28" s="809">
        <v>102</v>
      </c>
      <c r="AB28" s="809"/>
      <c r="AC28" s="809"/>
      <c r="AD28" s="809"/>
      <c r="AE28" s="810"/>
      <c r="AF28" s="811">
        <v>102</v>
      </c>
      <c r="AG28" s="809"/>
      <c r="AH28" s="809"/>
      <c r="AI28" s="809"/>
      <c r="AJ28" s="812"/>
      <c r="AK28" s="813">
        <v>67</v>
      </c>
      <c r="AL28" s="804"/>
      <c r="AM28" s="804"/>
      <c r="AN28" s="804"/>
      <c r="AO28" s="804"/>
      <c r="AP28" s="804" t="s">
        <v>548</v>
      </c>
      <c r="AQ28" s="804"/>
      <c r="AR28" s="804"/>
      <c r="AS28" s="804"/>
      <c r="AT28" s="804"/>
      <c r="AU28" s="804" t="s">
        <v>549</v>
      </c>
      <c r="AV28" s="804"/>
      <c r="AW28" s="804"/>
      <c r="AX28" s="804"/>
      <c r="AY28" s="804"/>
      <c r="AZ28" s="805" t="s">
        <v>549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837</v>
      </c>
      <c r="R29" s="745"/>
      <c r="S29" s="745"/>
      <c r="T29" s="745"/>
      <c r="U29" s="745"/>
      <c r="V29" s="745">
        <v>743</v>
      </c>
      <c r="W29" s="745"/>
      <c r="X29" s="745"/>
      <c r="Y29" s="745"/>
      <c r="Z29" s="745"/>
      <c r="AA29" s="745">
        <v>94</v>
      </c>
      <c r="AB29" s="745"/>
      <c r="AC29" s="745"/>
      <c r="AD29" s="745"/>
      <c r="AE29" s="746"/>
      <c r="AF29" s="747">
        <v>94</v>
      </c>
      <c r="AG29" s="748"/>
      <c r="AH29" s="748"/>
      <c r="AI29" s="748"/>
      <c r="AJ29" s="749"/>
      <c r="AK29" s="816">
        <v>102</v>
      </c>
      <c r="AL29" s="817"/>
      <c r="AM29" s="817"/>
      <c r="AN29" s="817"/>
      <c r="AO29" s="817"/>
      <c r="AP29" s="817" t="s">
        <v>475</v>
      </c>
      <c r="AQ29" s="817"/>
      <c r="AR29" s="817"/>
      <c r="AS29" s="817"/>
      <c r="AT29" s="817"/>
      <c r="AU29" s="817" t="s">
        <v>475</v>
      </c>
      <c r="AV29" s="817"/>
      <c r="AW29" s="817"/>
      <c r="AX29" s="817"/>
      <c r="AY29" s="817"/>
      <c r="AZ29" s="818" t="s">
        <v>475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68</v>
      </c>
      <c r="R30" s="745"/>
      <c r="S30" s="745"/>
      <c r="T30" s="745"/>
      <c r="U30" s="745"/>
      <c r="V30" s="745">
        <v>68</v>
      </c>
      <c r="W30" s="745"/>
      <c r="X30" s="745"/>
      <c r="Y30" s="745"/>
      <c r="Z30" s="745"/>
      <c r="AA30" s="745">
        <v>0</v>
      </c>
      <c r="AB30" s="745"/>
      <c r="AC30" s="745"/>
      <c r="AD30" s="745"/>
      <c r="AE30" s="746"/>
      <c r="AF30" s="747">
        <v>0</v>
      </c>
      <c r="AG30" s="748"/>
      <c r="AH30" s="748"/>
      <c r="AI30" s="748"/>
      <c r="AJ30" s="749"/>
      <c r="AK30" s="816">
        <v>28</v>
      </c>
      <c r="AL30" s="817"/>
      <c r="AM30" s="817"/>
      <c r="AN30" s="817"/>
      <c r="AO30" s="817"/>
      <c r="AP30" s="817" t="s">
        <v>475</v>
      </c>
      <c r="AQ30" s="817"/>
      <c r="AR30" s="817"/>
      <c r="AS30" s="817"/>
      <c r="AT30" s="817"/>
      <c r="AU30" s="817" t="s">
        <v>475</v>
      </c>
      <c r="AV30" s="817"/>
      <c r="AW30" s="817"/>
      <c r="AX30" s="817"/>
      <c r="AY30" s="817"/>
      <c r="AZ30" s="818" t="s">
        <v>475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159</v>
      </c>
      <c r="R31" s="745"/>
      <c r="S31" s="745"/>
      <c r="T31" s="745"/>
      <c r="U31" s="745"/>
      <c r="V31" s="745">
        <v>156</v>
      </c>
      <c r="W31" s="745"/>
      <c r="X31" s="745"/>
      <c r="Y31" s="745"/>
      <c r="Z31" s="745"/>
      <c r="AA31" s="745">
        <v>3</v>
      </c>
      <c r="AB31" s="745"/>
      <c r="AC31" s="745"/>
      <c r="AD31" s="745"/>
      <c r="AE31" s="746"/>
      <c r="AF31" s="747">
        <v>24</v>
      </c>
      <c r="AG31" s="748"/>
      <c r="AH31" s="748"/>
      <c r="AI31" s="748"/>
      <c r="AJ31" s="749"/>
      <c r="AK31" s="816">
        <v>12</v>
      </c>
      <c r="AL31" s="817"/>
      <c r="AM31" s="817"/>
      <c r="AN31" s="817"/>
      <c r="AO31" s="817"/>
      <c r="AP31" s="817">
        <v>707</v>
      </c>
      <c r="AQ31" s="817"/>
      <c r="AR31" s="817"/>
      <c r="AS31" s="817"/>
      <c r="AT31" s="817"/>
      <c r="AU31" s="817">
        <v>103</v>
      </c>
      <c r="AV31" s="817"/>
      <c r="AW31" s="817"/>
      <c r="AX31" s="817"/>
      <c r="AY31" s="817"/>
      <c r="AZ31" s="818" t="s">
        <v>475</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384</v>
      </c>
      <c r="C32" s="742"/>
      <c r="D32" s="742"/>
      <c r="E32" s="742"/>
      <c r="F32" s="742"/>
      <c r="G32" s="742"/>
      <c r="H32" s="742"/>
      <c r="I32" s="742"/>
      <c r="J32" s="742"/>
      <c r="K32" s="742"/>
      <c r="L32" s="742"/>
      <c r="M32" s="742"/>
      <c r="N32" s="742"/>
      <c r="O32" s="742"/>
      <c r="P32" s="743"/>
      <c r="Q32" s="744">
        <v>309</v>
      </c>
      <c r="R32" s="745"/>
      <c r="S32" s="745"/>
      <c r="T32" s="745"/>
      <c r="U32" s="745"/>
      <c r="V32" s="745">
        <v>214</v>
      </c>
      <c r="W32" s="745"/>
      <c r="X32" s="745"/>
      <c r="Y32" s="745"/>
      <c r="Z32" s="745"/>
      <c r="AA32" s="745">
        <v>95</v>
      </c>
      <c r="AB32" s="745"/>
      <c r="AC32" s="745"/>
      <c r="AD32" s="745"/>
      <c r="AE32" s="746"/>
      <c r="AF32" s="747">
        <v>34</v>
      </c>
      <c r="AG32" s="748"/>
      <c r="AH32" s="748"/>
      <c r="AI32" s="748"/>
      <c r="AJ32" s="749"/>
      <c r="AK32" s="816">
        <v>69</v>
      </c>
      <c r="AL32" s="817"/>
      <c r="AM32" s="817"/>
      <c r="AN32" s="817"/>
      <c r="AO32" s="817"/>
      <c r="AP32" s="817">
        <v>2811</v>
      </c>
      <c r="AQ32" s="817"/>
      <c r="AR32" s="817"/>
      <c r="AS32" s="817"/>
      <c r="AT32" s="817"/>
      <c r="AU32" s="817">
        <v>2241</v>
      </c>
      <c r="AV32" s="817"/>
      <c r="AW32" s="817"/>
      <c r="AX32" s="817"/>
      <c r="AY32" s="817"/>
      <c r="AZ32" s="818" t="s">
        <v>475</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385</v>
      </c>
      <c r="C33" s="742"/>
      <c r="D33" s="742"/>
      <c r="E33" s="742"/>
      <c r="F33" s="742"/>
      <c r="G33" s="742"/>
      <c r="H33" s="742"/>
      <c r="I33" s="742"/>
      <c r="J33" s="742"/>
      <c r="K33" s="742"/>
      <c r="L33" s="742"/>
      <c r="M33" s="742"/>
      <c r="N33" s="742"/>
      <c r="O33" s="742"/>
      <c r="P33" s="743"/>
      <c r="Q33" s="744">
        <v>25</v>
      </c>
      <c r="R33" s="745"/>
      <c r="S33" s="745"/>
      <c r="T33" s="745"/>
      <c r="U33" s="745"/>
      <c r="V33" s="745">
        <v>29</v>
      </c>
      <c r="W33" s="745"/>
      <c r="X33" s="745"/>
      <c r="Y33" s="745"/>
      <c r="Z33" s="745"/>
      <c r="AA33" s="745">
        <v>-4</v>
      </c>
      <c r="AB33" s="745"/>
      <c r="AC33" s="745"/>
      <c r="AD33" s="745"/>
      <c r="AE33" s="746"/>
      <c r="AF33" s="747">
        <v>14</v>
      </c>
      <c r="AG33" s="748"/>
      <c r="AH33" s="748"/>
      <c r="AI33" s="748"/>
      <c r="AJ33" s="749"/>
      <c r="AK33" s="816">
        <v>3</v>
      </c>
      <c r="AL33" s="817"/>
      <c r="AM33" s="817"/>
      <c r="AN33" s="817"/>
      <c r="AO33" s="817"/>
      <c r="AP33" s="817">
        <v>208</v>
      </c>
      <c r="AQ33" s="817"/>
      <c r="AR33" s="817"/>
      <c r="AS33" s="817"/>
      <c r="AT33" s="817"/>
      <c r="AU33" s="817">
        <v>140</v>
      </c>
      <c r="AV33" s="817"/>
      <c r="AW33" s="817"/>
      <c r="AX33" s="817"/>
      <c r="AY33" s="817"/>
      <c r="AZ33" s="818" t="s">
        <v>475</v>
      </c>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269</v>
      </c>
      <c r="AG63" s="828"/>
      <c r="AH63" s="828"/>
      <c r="AI63" s="828"/>
      <c r="AJ63" s="829"/>
      <c r="AK63" s="830"/>
      <c r="AL63" s="825"/>
      <c r="AM63" s="825"/>
      <c r="AN63" s="825"/>
      <c r="AO63" s="825"/>
      <c r="AP63" s="828">
        <f>SUM(AP31:AT33)</f>
        <v>3726</v>
      </c>
      <c r="AQ63" s="828"/>
      <c r="AR63" s="828"/>
      <c r="AS63" s="828"/>
      <c r="AT63" s="828"/>
      <c r="AU63" s="828">
        <f>SUM(AU31:AY33)</f>
        <v>2484</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389</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535</v>
      </c>
      <c r="C68" s="856"/>
      <c r="D68" s="856"/>
      <c r="E68" s="856"/>
      <c r="F68" s="856"/>
      <c r="G68" s="856"/>
      <c r="H68" s="856"/>
      <c r="I68" s="856"/>
      <c r="J68" s="856"/>
      <c r="K68" s="856"/>
      <c r="L68" s="856"/>
      <c r="M68" s="856"/>
      <c r="N68" s="856"/>
      <c r="O68" s="856"/>
      <c r="P68" s="857"/>
      <c r="Q68" s="858">
        <v>1914</v>
      </c>
      <c r="R68" s="852"/>
      <c r="S68" s="852"/>
      <c r="T68" s="852"/>
      <c r="U68" s="852"/>
      <c r="V68" s="852">
        <v>1850</v>
      </c>
      <c r="W68" s="852"/>
      <c r="X68" s="852"/>
      <c r="Y68" s="852"/>
      <c r="Z68" s="852"/>
      <c r="AA68" s="852">
        <v>64</v>
      </c>
      <c r="AB68" s="852"/>
      <c r="AC68" s="852"/>
      <c r="AD68" s="852"/>
      <c r="AE68" s="852"/>
      <c r="AF68" s="852">
        <v>64</v>
      </c>
      <c r="AG68" s="852"/>
      <c r="AH68" s="852"/>
      <c r="AI68" s="852"/>
      <c r="AJ68" s="852"/>
      <c r="AK68" s="852" t="s">
        <v>475</v>
      </c>
      <c r="AL68" s="852"/>
      <c r="AM68" s="852"/>
      <c r="AN68" s="852"/>
      <c r="AO68" s="852"/>
      <c r="AP68" s="852">
        <v>474</v>
      </c>
      <c r="AQ68" s="852"/>
      <c r="AR68" s="852"/>
      <c r="AS68" s="852"/>
      <c r="AT68" s="852"/>
      <c r="AU68" s="852">
        <v>41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542</v>
      </c>
      <c r="C69" s="860"/>
      <c r="D69" s="860"/>
      <c r="E69" s="860"/>
      <c r="F69" s="860"/>
      <c r="G69" s="860"/>
      <c r="H69" s="860"/>
      <c r="I69" s="860"/>
      <c r="J69" s="860"/>
      <c r="K69" s="860"/>
      <c r="L69" s="860"/>
      <c r="M69" s="860"/>
      <c r="N69" s="860"/>
      <c r="O69" s="860"/>
      <c r="P69" s="861"/>
      <c r="Q69" s="862">
        <v>4123</v>
      </c>
      <c r="R69" s="817"/>
      <c r="S69" s="817"/>
      <c r="T69" s="817"/>
      <c r="U69" s="817"/>
      <c r="V69" s="817">
        <v>4092</v>
      </c>
      <c r="W69" s="817"/>
      <c r="X69" s="817"/>
      <c r="Y69" s="817"/>
      <c r="Z69" s="817"/>
      <c r="AA69" s="817">
        <v>31</v>
      </c>
      <c r="AB69" s="817"/>
      <c r="AC69" s="817"/>
      <c r="AD69" s="817"/>
      <c r="AE69" s="817"/>
      <c r="AF69" s="817">
        <v>29</v>
      </c>
      <c r="AG69" s="817"/>
      <c r="AH69" s="817"/>
      <c r="AI69" s="817"/>
      <c r="AJ69" s="817"/>
      <c r="AK69" s="817">
        <v>104</v>
      </c>
      <c r="AL69" s="817"/>
      <c r="AM69" s="817"/>
      <c r="AN69" s="817"/>
      <c r="AO69" s="817"/>
      <c r="AP69" s="817">
        <v>1007</v>
      </c>
      <c r="AQ69" s="817"/>
      <c r="AR69" s="817"/>
      <c r="AS69" s="817"/>
      <c r="AT69" s="817"/>
      <c r="AU69" s="817">
        <v>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536</v>
      </c>
      <c r="C70" s="860"/>
      <c r="D70" s="860"/>
      <c r="E70" s="860"/>
      <c r="F70" s="860"/>
      <c r="G70" s="860"/>
      <c r="H70" s="860"/>
      <c r="I70" s="860"/>
      <c r="J70" s="860"/>
      <c r="K70" s="860"/>
      <c r="L70" s="860"/>
      <c r="M70" s="860"/>
      <c r="N70" s="860"/>
      <c r="O70" s="860"/>
      <c r="P70" s="861"/>
      <c r="Q70" s="862">
        <v>454</v>
      </c>
      <c r="R70" s="817"/>
      <c r="S70" s="817"/>
      <c r="T70" s="817"/>
      <c r="U70" s="817"/>
      <c r="V70" s="817">
        <v>411</v>
      </c>
      <c r="W70" s="817"/>
      <c r="X70" s="817"/>
      <c r="Y70" s="817"/>
      <c r="Z70" s="817"/>
      <c r="AA70" s="817">
        <v>43</v>
      </c>
      <c r="AB70" s="817"/>
      <c r="AC70" s="817"/>
      <c r="AD70" s="817"/>
      <c r="AE70" s="817"/>
      <c r="AF70" s="817">
        <v>43</v>
      </c>
      <c r="AG70" s="817"/>
      <c r="AH70" s="817"/>
      <c r="AI70" s="817"/>
      <c r="AJ70" s="817"/>
      <c r="AK70" s="817" t="s">
        <v>475</v>
      </c>
      <c r="AL70" s="817"/>
      <c r="AM70" s="817"/>
      <c r="AN70" s="817"/>
      <c r="AO70" s="817"/>
      <c r="AP70" s="817">
        <v>134</v>
      </c>
      <c r="AQ70" s="817"/>
      <c r="AR70" s="817"/>
      <c r="AS70" s="817"/>
      <c r="AT70" s="817"/>
      <c r="AU70" s="817">
        <v>10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537</v>
      </c>
      <c r="C71" s="860"/>
      <c r="D71" s="860"/>
      <c r="E71" s="860"/>
      <c r="F71" s="860"/>
      <c r="G71" s="860"/>
      <c r="H71" s="860"/>
      <c r="I71" s="860"/>
      <c r="J71" s="860"/>
      <c r="K71" s="860"/>
      <c r="L71" s="860"/>
      <c r="M71" s="860"/>
      <c r="N71" s="860"/>
      <c r="O71" s="860"/>
      <c r="P71" s="861"/>
      <c r="Q71" s="862">
        <v>2016</v>
      </c>
      <c r="R71" s="817"/>
      <c r="S71" s="817"/>
      <c r="T71" s="817"/>
      <c r="U71" s="817"/>
      <c r="V71" s="817">
        <v>1518</v>
      </c>
      <c r="W71" s="817"/>
      <c r="X71" s="817"/>
      <c r="Y71" s="817"/>
      <c r="Z71" s="817"/>
      <c r="AA71" s="817">
        <v>498</v>
      </c>
      <c r="AB71" s="817"/>
      <c r="AC71" s="817"/>
      <c r="AD71" s="817"/>
      <c r="AE71" s="817"/>
      <c r="AF71" s="817">
        <v>498</v>
      </c>
      <c r="AG71" s="817"/>
      <c r="AH71" s="817"/>
      <c r="AI71" s="817"/>
      <c r="AJ71" s="817"/>
      <c r="AK71" s="817" t="s">
        <v>475</v>
      </c>
      <c r="AL71" s="817"/>
      <c r="AM71" s="817"/>
      <c r="AN71" s="817"/>
      <c r="AO71" s="817"/>
      <c r="AP71" s="817">
        <v>3916</v>
      </c>
      <c r="AQ71" s="817"/>
      <c r="AR71" s="817"/>
      <c r="AS71" s="817"/>
      <c r="AT71" s="817"/>
      <c r="AU71" s="817">
        <v>18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538</v>
      </c>
      <c r="C72" s="860"/>
      <c r="D72" s="860"/>
      <c r="E72" s="860"/>
      <c r="F72" s="860"/>
      <c r="G72" s="860"/>
      <c r="H72" s="860"/>
      <c r="I72" s="860"/>
      <c r="J72" s="860"/>
      <c r="K72" s="860"/>
      <c r="L72" s="860"/>
      <c r="M72" s="860"/>
      <c r="N72" s="860"/>
      <c r="O72" s="860"/>
      <c r="P72" s="861"/>
      <c r="Q72" s="862">
        <v>181</v>
      </c>
      <c r="R72" s="817"/>
      <c r="S72" s="817"/>
      <c r="T72" s="817"/>
      <c r="U72" s="817"/>
      <c r="V72" s="817">
        <v>174</v>
      </c>
      <c r="W72" s="817"/>
      <c r="X72" s="817"/>
      <c r="Y72" s="817"/>
      <c r="Z72" s="817"/>
      <c r="AA72" s="817">
        <v>7</v>
      </c>
      <c r="AB72" s="817"/>
      <c r="AC72" s="817"/>
      <c r="AD72" s="817"/>
      <c r="AE72" s="817"/>
      <c r="AF72" s="817">
        <v>7</v>
      </c>
      <c r="AG72" s="817"/>
      <c r="AH72" s="817"/>
      <c r="AI72" s="817"/>
      <c r="AJ72" s="817"/>
      <c r="AK72" s="817" t="s">
        <v>475</v>
      </c>
      <c r="AL72" s="817"/>
      <c r="AM72" s="817"/>
      <c r="AN72" s="817"/>
      <c r="AO72" s="817"/>
      <c r="AP72" s="817" t="s">
        <v>475</v>
      </c>
      <c r="AQ72" s="817"/>
      <c r="AR72" s="817"/>
      <c r="AS72" s="817"/>
      <c r="AT72" s="817"/>
      <c r="AU72" s="817" t="s">
        <v>475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539</v>
      </c>
      <c r="C73" s="860"/>
      <c r="D73" s="860"/>
      <c r="E73" s="860"/>
      <c r="F73" s="860"/>
      <c r="G73" s="860"/>
      <c r="H73" s="860"/>
      <c r="I73" s="860"/>
      <c r="J73" s="860"/>
      <c r="K73" s="860"/>
      <c r="L73" s="860"/>
      <c r="M73" s="860"/>
      <c r="N73" s="860"/>
      <c r="O73" s="860"/>
      <c r="P73" s="861"/>
      <c r="Q73" s="862">
        <v>483</v>
      </c>
      <c r="R73" s="817"/>
      <c r="S73" s="817"/>
      <c r="T73" s="817"/>
      <c r="U73" s="817"/>
      <c r="V73" s="817">
        <v>453</v>
      </c>
      <c r="W73" s="817"/>
      <c r="X73" s="817"/>
      <c r="Y73" s="817"/>
      <c r="Z73" s="817"/>
      <c r="AA73" s="817">
        <v>30</v>
      </c>
      <c r="AB73" s="817"/>
      <c r="AC73" s="817"/>
      <c r="AD73" s="817"/>
      <c r="AE73" s="817"/>
      <c r="AF73" s="817">
        <v>30</v>
      </c>
      <c r="AG73" s="817"/>
      <c r="AH73" s="817"/>
      <c r="AI73" s="817"/>
      <c r="AJ73" s="817"/>
      <c r="AK73" s="817">
        <v>11</v>
      </c>
      <c r="AL73" s="817"/>
      <c r="AM73" s="817"/>
      <c r="AN73" s="817"/>
      <c r="AO73" s="817"/>
      <c r="AP73" s="817" t="s">
        <v>475</v>
      </c>
      <c r="AQ73" s="817"/>
      <c r="AR73" s="817"/>
      <c r="AS73" s="817"/>
      <c r="AT73" s="817"/>
      <c r="AU73" s="817" t="s">
        <v>475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540</v>
      </c>
      <c r="C74" s="860"/>
      <c r="D74" s="860"/>
      <c r="E74" s="860"/>
      <c r="F74" s="860"/>
      <c r="G74" s="860"/>
      <c r="H74" s="860"/>
      <c r="I74" s="860"/>
      <c r="J74" s="860"/>
      <c r="K74" s="860"/>
      <c r="L74" s="860"/>
      <c r="M74" s="860"/>
      <c r="N74" s="860"/>
      <c r="O74" s="860"/>
      <c r="P74" s="861"/>
      <c r="Q74" s="862">
        <v>154969</v>
      </c>
      <c r="R74" s="817"/>
      <c r="S74" s="817"/>
      <c r="T74" s="817"/>
      <c r="U74" s="817"/>
      <c r="V74" s="817">
        <v>149805</v>
      </c>
      <c r="W74" s="817"/>
      <c r="X74" s="817"/>
      <c r="Y74" s="817"/>
      <c r="Z74" s="817"/>
      <c r="AA74" s="817">
        <v>5164</v>
      </c>
      <c r="AB74" s="817"/>
      <c r="AC74" s="817"/>
      <c r="AD74" s="817"/>
      <c r="AE74" s="817"/>
      <c r="AF74" s="817">
        <v>5163</v>
      </c>
      <c r="AG74" s="817"/>
      <c r="AH74" s="817"/>
      <c r="AI74" s="817"/>
      <c r="AJ74" s="817"/>
      <c r="AK74" s="817">
        <v>2276</v>
      </c>
      <c r="AL74" s="817"/>
      <c r="AM74" s="817"/>
      <c r="AN74" s="817"/>
      <c r="AO74" s="817"/>
      <c r="AP74" s="817" t="s">
        <v>475</v>
      </c>
      <c r="AQ74" s="817"/>
      <c r="AR74" s="817"/>
      <c r="AS74" s="817"/>
      <c r="AT74" s="817"/>
      <c r="AU74" s="817" t="s">
        <v>475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541</v>
      </c>
      <c r="C75" s="860"/>
      <c r="D75" s="860"/>
      <c r="E75" s="860"/>
      <c r="F75" s="860"/>
      <c r="G75" s="860"/>
      <c r="H75" s="860"/>
      <c r="I75" s="860"/>
      <c r="J75" s="860"/>
      <c r="K75" s="860"/>
      <c r="L75" s="860"/>
      <c r="M75" s="860"/>
      <c r="N75" s="860"/>
      <c r="O75" s="860"/>
      <c r="P75" s="861"/>
      <c r="Q75" s="865">
        <v>13392</v>
      </c>
      <c r="R75" s="866"/>
      <c r="S75" s="866"/>
      <c r="T75" s="866"/>
      <c r="U75" s="816"/>
      <c r="V75" s="867">
        <v>13374</v>
      </c>
      <c r="W75" s="866"/>
      <c r="X75" s="866"/>
      <c r="Y75" s="866"/>
      <c r="Z75" s="816"/>
      <c r="AA75" s="867">
        <v>18</v>
      </c>
      <c r="AB75" s="866"/>
      <c r="AC75" s="866"/>
      <c r="AD75" s="866"/>
      <c r="AE75" s="816"/>
      <c r="AF75" s="867">
        <v>18</v>
      </c>
      <c r="AG75" s="866"/>
      <c r="AH75" s="866"/>
      <c r="AI75" s="866"/>
      <c r="AJ75" s="816"/>
      <c r="AK75" s="867">
        <v>520</v>
      </c>
      <c r="AL75" s="866"/>
      <c r="AM75" s="866"/>
      <c r="AN75" s="866"/>
      <c r="AO75" s="816"/>
      <c r="AP75" s="867" t="s">
        <v>475</v>
      </c>
      <c r="AQ75" s="866"/>
      <c r="AR75" s="866"/>
      <c r="AS75" s="866"/>
      <c r="AT75" s="816"/>
      <c r="AU75" s="867" t="s">
        <v>475</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550</v>
      </c>
      <c r="C76" s="860"/>
      <c r="D76" s="860"/>
      <c r="E76" s="860"/>
      <c r="F76" s="860"/>
      <c r="G76" s="860"/>
      <c r="H76" s="860"/>
      <c r="I76" s="860"/>
      <c r="J76" s="860"/>
      <c r="K76" s="860"/>
      <c r="L76" s="860"/>
      <c r="M76" s="860"/>
      <c r="N76" s="860"/>
      <c r="O76" s="860"/>
      <c r="P76" s="861"/>
      <c r="Q76" s="865">
        <v>784</v>
      </c>
      <c r="R76" s="866"/>
      <c r="S76" s="866"/>
      <c r="T76" s="866"/>
      <c r="U76" s="816"/>
      <c r="V76" s="867">
        <v>766</v>
      </c>
      <c r="W76" s="866"/>
      <c r="X76" s="866"/>
      <c r="Y76" s="866"/>
      <c r="Z76" s="816"/>
      <c r="AA76" s="867">
        <v>18</v>
      </c>
      <c r="AB76" s="866"/>
      <c r="AC76" s="866"/>
      <c r="AD76" s="866"/>
      <c r="AE76" s="816"/>
      <c r="AF76" s="867">
        <v>18</v>
      </c>
      <c r="AG76" s="866"/>
      <c r="AH76" s="866"/>
      <c r="AI76" s="866"/>
      <c r="AJ76" s="816"/>
      <c r="AK76" s="867">
        <v>8</v>
      </c>
      <c r="AL76" s="866"/>
      <c r="AM76" s="866"/>
      <c r="AN76" s="866"/>
      <c r="AO76" s="816"/>
      <c r="AP76" s="867" t="s">
        <v>475</v>
      </c>
      <c r="AQ76" s="866"/>
      <c r="AR76" s="866"/>
      <c r="AS76" s="866"/>
      <c r="AT76" s="816"/>
      <c r="AU76" s="867" t="s">
        <v>475</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551</v>
      </c>
      <c r="C77" s="860"/>
      <c r="D77" s="860"/>
      <c r="E77" s="860"/>
      <c r="F77" s="860"/>
      <c r="G77" s="860"/>
      <c r="H77" s="860"/>
      <c r="I77" s="860"/>
      <c r="J77" s="860"/>
      <c r="K77" s="860"/>
      <c r="L77" s="860"/>
      <c r="M77" s="860"/>
      <c r="N77" s="860"/>
      <c r="O77" s="860"/>
      <c r="P77" s="861"/>
      <c r="Q77" s="865">
        <v>202</v>
      </c>
      <c r="R77" s="866"/>
      <c r="S77" s="866"/>
      <c r="T77" s="866"/>
      <c r="U77" s="816"/>
      <c r="V77" s="867">
        <v>193</v>
      </c>
      <c r="W77" s="866"/>
      <c r="X77" s="866"/>
      <c r="Y77" s="866"/>
      <c r="Z77" s="816"/>
      <c r="AA77" s="867">
        <v>9</v>
      </c>
      <c r="AB77" s="866"/>
      <c r="AC77" s="866"/>
      <c r="AD77" s="866"/>
      <c r="AE77" s="816"/>
      <c r="AF77" s="867">
        <v>9</v>
      </c>
      <c r="AG77" s="866"/>
      <c r="AH77" s="866"/>
      <c r="AI77" s="866"/>
      <c r="AJ77" s="816"/>
      <c r="AK77" s="867" t="s">
        <v>475</v>
      </c>
      <c r="AL77" s="866"/>
      <c r="AM77" s="866"/>
      <c r="AN77" s="866"/>
      <c r="AO77" s="816"/>
      <c r="AP77" s="867" t="s">
        <v>475</v>
      </c>
      <c r="AQ77" s="866"/>
      <c r="AR77" s="866"/>
      <c r="AS77" s="866"/>
      <c r="AT77" s="816"/>
      <c r="AU77" s="867" t="s">
        <v>475</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SUM(AF68:AJ78)</f>
        <v>5879</v>
      </c>
      <c r="AG88" s="828"/>
      <c r="AH88" s="828"/>
      <c r="AI88" s="828"/>
      <c r="AJ88" s="828"/>
      <c r="AK88" s="825"/>
      <c r="AL88" s="825"/>
      <c r="AM88" s="825"/>
      <c r="AN88" s="825"/>
      <c r="AO88" s="825"/>
      <c r="AP88" s="828">
        <f>SUM(AP68:AT78)</f>
        <v>5531</v>
      </c>
      <c r="AQ88" s="828"/>
      <c r="AR88" s="828"/>
      <c r="AS88" s="828"/>
      <c r="AT88" s="828"/>
      <c r="AU88" s="828">
        <f>SUM(AU68:AY78)</f>
        <v>70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v>
      </c>
      <c r="CS102" s="836"/>
      <c r="CT102" s="836"/>
      <c r="CU102" s="836"/>
      <c r="CV102" s="879"/>
      <c r="CW102" s="878">
        <v>8</v>
      </c>
      <c r="CX102" s="836"/>
      <c r="CY102" s="836"/>
      <c r="CZ102" s="836"/>
      <c r="DA102" s="879"/>
      <c r="DB102" s="878"/>
      <c r="DC102" s="836"/>
      <c r="DD102" s="836"/>
      <c r="DE102" s="836"/>
      <c r="DF102" s="879"/>
      <c r="DG102" s="878"/>
      <c r="DH102" s="836"/>
      <c r="DI102" s="836"/>
      <c r="DJ102" s="836"/>
      <c r="DK102" s="879"/>
      <c r="DL102" s="878">
        <v>80</v>
      </c>
      <c r="DM102" s="836"/>
      <c r="DN102" s="836"/>
      <c r="DO102" s="836"/>
      <c r="DP102" s="879"/>
      <c r="DQ102" s="878">
        <v>8</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286</v>
      </c>
      <c r="AG109" s="881"/>
      <c r="AH109" s="881"/>
      <c r="AI109" s="881"/>
      <c r="AJ109" s="882"/>
      <c r="AK109" s="880" t="s">
        <v>285</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286</v>
      </c>
      <c r="BW109" s="881"/>
      <c r="BX109" s="881"/>
      <c r="BY109" s="881"/>
      <c r="BZ109" s="882"/>
      <c r="CA109" s="880" t="s">
        <v>285</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286</v>
      </c>
      <c r="DM109" s="881"/>
      <c r="DN109" s="881"/>
      <c r="DO109" s="881"/>
      <c r="DP109" s="882"/>
      <c r="DQ109" s="880" t="s">
        <v>285</v>
      </c>
      <c r="DR109" s="881"/>
      <c r="DS109" s="881"/>
      <c r="DT109" s="881"/>
      <c r="DU109" s="882"/>
      <c r="DV109" s="880" t="s">
        <v>401</v>
      </c>
      <c r="DW109" s="881"/>
      <c r="DX109" s="881"/>
      <c r="DY109" s="881"/>
      <c r="DZ109" s="883"/>
    </row>
    <row r="110" spans="1:131" s="197" customFormat="1" ht="26.25" customHeight="1" x14ac:dyDescent="0.15">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600862</v>
      </c>
      <c r="AB110" s="888"/>
      <c r="AC110" s="888"/>
      <c r="AD110" s="888"/>
      <c r="AE110" s="889"/>
      <c r="AF110" s="890">
        <v>563374</v>
      </c>
      <c r="AG110" s="888"/>
      <c r="AH110" s="888"/>
      <c r="AI110" s="888"/>
      <c r="AJ110" s="889"/>
      <c r="AK110" s="890">
        <v>536779</v>
      </c>
      <c r="AL110" s="888"/>
      <c r="AM110" s="888"/>
      <c r="AN110" s="888"/>
      <c r="AO110" s="889"/>
      <c r="AP110" s="891">
        <v>25.5</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3964576</v>
      </c>
      <c r="BR110" s="925"/>
      <c r="BS110" s="925"/>
      <c r="BT110" s="925"/>
      <c r="BU110" s="925"/>
      <c r="BV110" s="925">
        <v>3630832</v>
      </c>
      <c r="BW110" s="925"/>
      <c r="BX110" s="925"/>
      <c r="BY110" s="925"/>
      <c r="BZ110" s="925"/>
      <c r="CA110" s="925">
        <v>3567297</v>
      </c>
      <c r="CB110" s="925"/>
      <c r="CC110" s="925"/>
      <c r="CD110" s="925"/>
      <c r="CE110" s="925"/>
      <c r="CF110" s="939">
        <v>169.2</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x14ac:dyDescent="0.15">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55220</v>
      </c>
      <c r="BR111" s="918"/>
      <c r="BS111" s="918"/>
      <c r="BT111" s="918"/>
      <c r="BU111" s="918"/>
      <c r="BV111" s="918">
        <v>47035</v>
      </c>
      <c r="BW111" s="918"/>
      <c r="BX111" s="918"/>
      <c r="BY111" s="918"/>
      <c r="BZ111" s="918"/>
      <c r="CA111" s="918">
        <v>144048</v>
      </c>
      <c r="CB111" s="918"/>
      <c r="CC111" s="918"/>
      <c r="CD111" s="918"/>
      <c r="CE111" s="918"/>
      <c r="CF111" s="912">
        <v>6.8</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x14ac:dyDescent="0.15">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2408826</v>
      </c>
      <c r="BR112" s="918"/>
      <c r="BS112" s="918"/>
      <c r="BT112" s="918"/>
      <c r="BU112" s="918"/>
      <c r="BV112" s="918">
        <v>2431036</v>
      </c>
      <c r="BW112" s="918"/>
      <c r="BX112" s="918"/>
      <c r="BY112" s="918"/>
      <c r="BZ112" s="918"/>
      <c r="CA112" s="918">
        <v>2539226</v>
      </c>
      <c r="CB112" s="918"/>
      <c r="CC112" s="918"/>
      <c r="CD112" s="918"/>
      <c r="CE112" s="918"/>
      <c r="CF112" s="912">
        <v>120.4</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55220</v>
      </c>
      <c r="DH112" s="918"/>
      <c r="DI112" s="918"/>
      <c r="DJ112" s="918"/>
      <c r="DK112" s="918"/>
      <c r="DL112" s="918">
        <v>47035</v>
      </c>
      <c r="DM112" s="918"/>
      <c r="DN112" s="918"/>
      <c r="DO112" s="918"/>
      <c r="DP112" s="918"/>
      <c r="DQ112" s="918">
        <v>38850</v>
      </c>
      <c r="DR112" s="918"/>
      <c r="DS112" s="918"/>
      <c r="DT112" s="918"/>
      <c r="DU112" s="918"/>
      <c r="DV112" s="919">
        <v>1.8</v>
      </c>
      <c r="DW112" s="919"/>
      <c r="DX112" s="919"/>
      <c r="DY112" s="919"/>
      <c r="DZ112" s="920"/>
    </row>
    <row r="113" spans="1:130" s="197" customFormat="1" ht="26.25" customHeight="1" x14ac:dyDescent="0.15">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195298</v>
      </c>
      <c r="AB113" s="932"/>
      <c r="AC113" s="932"/>
      <c r="AD113" s="932"/>
      <c r="AE113" s="933"/>
      <c r="AF113" s="934">
        <v>213670</v>
      </c>
      <c r="AG113" s="932"/>
      <c r="AH113" s="932"/>
      <c r="AI113" s="932"/>
      <c r="AJ113" s="933"/>
      <c r="AK113" s="934">
        <v>225688</v>
      </c>
      <c r="AL113" s="932"/>
      <c r="AM113" s="932"/>
      <c r="AN113" s="932"/>
      <c r="AO113" s="933"/>
      <c r="AP113" s="935">
        <v>10.7</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126659</v>
      </c>
      <c r="BR113" s="918"/>
      <c r="BS113" s="918"/>
      <c r="BT113" s="918"/>
      <c r="BU113" s="918"/>
      <c r="BV113" s="918">
        <v>126406</v>
      </c>
      <c r="BW113" s="918"/>
      <c r="BX113" s="918"/>
      <c r="BY113" s="918"/>
      <c r="BZ113" s="918"/>
      <c r="CA113" s="918">
        <v>51796</v>
      </c>
      <c r="CB113" s="918"/>
      <c r="CC113" s="918"/>
      <c r="CD113" s="918"/>
      <c r="CE113" s="918"/>
      <c r="CF113" s="912">
        <v>2.5</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x14ac:dyDescent="0.15">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20400</v>
      </c>
      <c r="AB114" s="957"/>
      <c r="AC114" s="957"/>
      <c r="AD114" s="957"/>
      <c r="AE114" s="958"/>
      <c r="AF114" s="959">
        <v>17145</v>
      </c>
      <c r="AG114" s="957"/>
      <c r="AH114" s="957"/>
      <c r="AI114" s="957"/>
      <c r="AJ114" s="958"/>
      <c r="AK114" s="959">
        <v>2648</v>
      </c>
      <c r="AL114" s="957"/>
      <c r="AM114" s="957"/>
      <c r="AN114" s="957"/>
      <c r="AO114" s="958"/>
      <c r="AP114" s="960">
        <v>0.1</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911235</v>
      </c>
      <c r="BR114" s="918"/>
      <c r="BS114" s="918"/>
      <c r="BT114" s="918"/>
      <c r="BU114" s="918"/>
      <c r="BV114" s="918">
        <v>814067</v>
      </c>
      <c r="BW114" s="918"/>
      <c r="BX114" s="918"/>
      <c r="BY114" s="918"/>
      <c r="BZ114" s="918"/>
      <c r="CA114" s="918">
        <v>713026</v>
      </c>
      <c r="CB114" s="918"/>
      <c r="CC114" s="918"/>
      <c r="CD114" s="918"/>
      <c r="CE114" s="918"/>
      <c r="CF114" s="912">
        <v>33.799999999999997</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x14ac:dyDescent="0.15">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8185</v>
      </c>
      <c r="AB115" s="932"/>
      <c r="AC115" s="932"/>
      <c r="AD115" s="932"/>
      <c r="AE115" s="933"/>
      <c r="AF115" s="934">
        <v>8185</v>
      </c>
      <c r="AG115" s="932"/>
      <c r="AH115" s="932"/>
      <c r="AI115" s="932"/>
      <c r="AJ115" s="933"/>
      <c r="AK115" s="934">
        <v>25033</v>
      </c>
      <c r="AL115" s="932"/>
      <c r="AM115" s="932"/>
      <c r="AN115" s="932"/>
      <c r="AO115" s="933"/>
      <c r="AP115" s="935">
        <v>1.2</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v>9533</v>
      </c>
      <c r="BR115" s="918"/>
      <c r="BS115" s="918"/>
      <c r="BT115" s="918"/>
      <c r="BU115" s="918"/>
      <c r="BV115" s="918">
        <v>8793</v>
      </c>
      <c r="BW115" s="918"/>
      <c r="BX115" s="918"/>
      <c r="BY115" s="918"/>
      <c r="BZ115" s="918"/>
      <c r="CA115" s="918">
        <v>7975</v>
      </c>
      <c r="CB115" s="918"/>
      <c r="CC115" s="918"/>
      <c r="CD115" s="918"/>
      <c r="CE115" s="918"/>
      <c r="CF115" s="912">
        <v>0.4</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x14ac:dyDescent="0.15">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824745</v>
      </c>
      <c r="AB117" s="964"/>
      <c r="AC117" s="964"/>
      <c r="AD117" s="964"/>
      <c r="AE117" s="965"/>
      <c r="AF117" s="963">
        <v>802374</v>
      </c>
      <c r="AG117" s="964"/>
      <c r="AH117" s="964"/>
      <c r="AI117" s="964"/>
      <c r="AJ117" s="965"/>
      <c r="AK117" s="963">
        <v>790148</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x14ac:dyDescent="0.15">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286</v>
      </c>
      <c r="AG118" s="881"/>
      <c r="AH118" s="881"/>
      <c r="AI118" s="881"/>
      <c r="AJ118" s="882"/>
      <c r="AK118" s="880" t="s">
        <v>285</v>
      </c>
      <c r="AL118" s="881"/>
      <c r="AM118" s="881"/>
      <c r="AN118" s="881"/>
      <c r="AO118" s="882"/>
      <c r="AP118" s="988" t="s">
        <v>401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429</v>
      </c>
      <c r="BP118" s="992"/>
      <c r="BQ118" s="983">
        <v>7476049</v>
      </c>
      <c r="BR118" s="984"/>
      <c r="BS118" s="984"/>
      <c r="BT118" s="984"/>
      <c r="BU118" s="984"/>
      <c r="BV118" s="984">
        <v>7058169</v>
      </c>
      <c r="BW118" s="984"/>
      <c r="BX118" s="984"/>
      <c r="BY118" s="984"/>
      <c r="BZ118" s="984"/>
      <c r="CA118" s="984">
        <v>7023368</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x14ac:dyDescent="0.15">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701559</v>
      </c>
      <c r="BR119" s="925"/>
      <c r="BS119" s="925"/>
      <c r="BT119" s="925"/>
      <c r="BU119" s="925"/>
      <c r="BV119" s="925">
        <v>842301</v>
      </c>
      <c r="BW119" s="925"/>
      <c r="BX119" s="925"/>
      <c r="BY119" s="925"/>
      <c r="BZ119" s="925"/>
      <c r="CA119" s="925">
        <v>1021228</v>
      </c>
      <c r="CB119" s="925"/>
      <c r="CC119" s="925"/>
      <c r="CD119" s="925"/>
      <c r="CE119" s="925"/>
      <c r="CF119" s="939">
        <v>48.4</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v>105198</v>
      </c>
      <c r="DR119" s="996"/>
      <c r="DS119" s="996"/>
      <c r="DT119" s="996"/>
      <c r="DU119" s="997"/>
      <c r="DV119" s="999">
        <v>5</v>
      </c>
      <c r="DW119" s="1000"/>
      <c r="DX119" s="1000"/>
      <c r="DY119" s="1000"/>
      <c r="DZ119" s="1001"/>
    </row>
    <row r="120" spans="1:130" s="197" customFormat="1" ht="26.25" customHeight="1" x14ac:dyDescent="0.15">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35511</v>
      </c>
      <c r="BR120" s="918"/>
      <c r="BS120" s="918"/>
      <c r="BT120" s="918"/>
      <c r="BU120" s="918"/>
      <c r="BV120" s="918">
        <v>26737</v>
      </c>
      <c r="BW120" s="918"/>
      <c r="BX120" s="918"/>
      <c r="BY120" s="918"/>
      <c r="BZ120" s="918"/>
      <c r="CA120" s="918">
        <v>22575</v>
      </c>
      <c r="CB120" s="918"/>
      <c r="CC120" s="918"/>
      <c r="CD120" s="918"/>
      <c r="CE120" s="918"/>
      <c r="CF120" s="912">
        <v>1.1000000000000001</v>
      </c>
      <c r="CG120" s="913"/>
      <c r="CH120" s="913"/>
      <c r="CI120" s="913"/>
      <c r="CJ120" s="913"/>
      <c r="CK120" s="1011" t="s">
        <v>435</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2069465</v>
      </c>
      <c r="DH120" s="925"/>
      <c r="DI120" s="925"/>
      <c r="DJ120" s="925"/>
      <c r="DK120" s="925"/>
      <c r="DL120" s="925">
        <v>2114557</v>
      </c>
      <c r="DM120" s="925"/>
      <c r="DN120" s="925"/>
      <c r="DO120" s="925"/>
      <c r="DP120" s="925"/>
      <c r="DQ120" s="925">
        <v>2251943</v>
      </c>
      <c r="DR120" s="925"/>
      <c r="DS120" s="925"/>
      <c r="DT120" s="925"/>
      <c r="DU120" s="925"/>
      <c r="DV120" s="926">
        <v>106.8</v>
      </c>
      <c r="DW120" s="926"/>
      <c r="DX120" s="926"/>
      <c r="DY120" s="926"/>
      <c r="DZ120" s="927"/>
    </row>
    <row r="121" spans="1:130" s="197" customFormat="1" ht="26.25" customHeight="1" x14ac:dyDescent="0.15">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8185</v>
      </c>
      <c r="AB121" s="957"/>
      <c r="AC121" s="957"/>
      <c r="AD121" s="957"/>
      <c r="AE121" s="958"/>
      <c r="AF121" s="959">
        <v>8185</v>
      </c>
      <c r="AG121" s="957"/>
      <c r="AH121" s="957"/>
      <c r="AI121" s="957"/>
      <c r="AJ121" s="958"/>
      <c r="AK121" s="959">
        <v>8185</v>
      </c>
      <c r="AL121" s="957"/>
      <c r="AM121" s="957"/>
      <c r="AN121" s="957"/>
      <c r="AO121" s="958"/>
      <c r="AP121" s="960">
        <v>0.4</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4381081</v>
      </c>
      <c r="BR121" s="984"/>
      <c r="BS121" s="984"/>
      <c r="BT121" s="984"/>
      <c r="BU121" s="984"/>
      <c r="BV121" s="984">
        <v>4532915</v>
      </c>
      <c r="BW121" s="984"/>
      <c r="BX121" s="984"/>
      <c r="BY121" s="984"/>
      <c r="BZ121" s="984"/>
      <c r="CA121" s="984">
        <v>4323582</v>
      </c>
      <c r="CB121" s="984"/>
      <c r="CC121" s="984"/>
      <c r="CD121" s="984"/>
      <c r="CE121" s="984"/>
      <c r="CF121" s="1022">
        <v>205</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170238</v>
      </c>
      <c r="DH121" s="918"/>
      <c r="DI121" s="918"/>
      <c r="DJ121" s="918"/>
      <c r="DK121" s="918"/>
      <c r="DL121" s="918">
        <v>155083</v>
      </c>
      <c r="DM121" s="918"/>
      <c r="DN121" s="918"/>
      <c r="DO121" s="918"/>
      <c r="DP121" s="918"/>
      <c r="DQ121" s="918">
        <v>184065</v>
      </c>
      <c r="DR121" s="918"/>
      <c r="DS121" s="918"/>
      <c r="DT121" s="918"/>
      <c r="DU121" s="918"/>
      <c r="DV121" s="919">
        <v>8.6999999999999993</v>
      </c>
      <c r="DW121" s="919"/>
      <c r="DX121" s="919"/>
      <c r="DY121" s="919"/>
      <c r="DZ121" s="920"/>
    </row>
    <row r="122" spans="1:130" s="197" customFormat="1" ht="26.25" customHeight="1" x14ac:dyDescent="0.15">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438</v>
      </c>
      <c r="BP122" s="992"/>
      <c r="BQ122" s="1032">
        <v>5118151</v>
      </c>
      <c r="BR122" s="1033"/>
      <c r="BS122" s="1033"/>
      <c r="BT122" s="1033"/>
      <c r="BU122" s="1033"/>
      <c r="BV122" s="1033">
        <v>5401953</v>
      </c>
      <c r="BW122" s="1033"/>
      <c r="BX122" s="1033"/>
      <c r="BY122" s="1033"/>
      <c r="BZ122" s="1033"/>
      <c r="CA122" s="1033">
        <v>5367385</v>
      </c>
      <c r="CB122" s="1033"/>
      <c r="CC122" s="1033"/>
      <c r="CD122" s="1033"/>
      <c r="CE122" s="1033"/>
      <c r="CF122" s="985"/>
      <c r="CG122" s="986"/>
      <c r="CH122" s="986"/>
      <c r="CI122" s="986"/>
      <c r="CJ122" s="987"/>
      <c r="CK122" s="1014"/>
      <c r="CL122" s="1015"/>
      <c r="CM122" s="1015"/>
      <c r="CN122" s="1015"/>
      <c r="CO122" s="1016"/>
      <c r="CP122" s="1005" t="s">
        <v>382</v>
      </c>
      <c r="CQ122" s="1006"/>
      <c r="CR122" s="1006"/>
      <c r="CS122" s="1006"/>
      <c r="CT122" s="1006"/>
      <c r="CU122" s="1006"/>
      <c r="CV122" s="1006"/>
      <c r="CW122" s="1006"/>
      <c r="CX122" s="1006"/>
      <c r="CY122" s="1006"/>
      <c r="CZ122" s="1006"/>
      <c r="DA122" s="1006"/>
      <c r="DB122" s="1006"/>
      <c r="DC122" s="1006"/>
      <c r="DD122" s="1006"/>
      <c r="DE122" s="1006"/>
      <c r="DF122" s="1007"/>
      <c r="DG122" s="917">
        <v>169123</v>
      </c>
      <c r="DH122" s="918"/>
      <c r="DI122" s="918"/>
      <c r="DJ122" s="918"/>
      <c r="DK122" s="918"/>
      <c r="DL122" s="918">
        <v>126348</v>
      </c>
      <c r="DM122" s="918"/>
      <c r="DN122" s="918"/>
      <c r="DO122" s="918"/>
      <c r="DP122" s="918"/>
      <c r="DQ122" s="918">
        <v>103218</v>
      </c>
      <c r="DR122" s="918"/>
      <c r="DS122" s="918"/>
      <c r="DT122" s="918"/>
      <c r="DU122" s="918"/>
      <c r="DV122" s="919">
        <v>4.9000000000000004</v>
      </c>
      <c r="DW122" s="919"/>
      <c r="DX122" s="919"/>
      <c r="DY122" s="919"/>
      <c r="DZ122" s="920"/>
    </row>
    <row r="123" spans="1:130" s="197" customFormat="1" ht="26.25" customHeight="1" thickBot="1" x14ac:dyDescent="0.2">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104.5</v>
      </c>
      <c r="BR123" s="1025"/>
      <c r="BS123" s="1025"/>
      <c r="BT123" s="1025"/>
      <c r="BU123" s="1025"/>
      <c r="BV123" s="1025">
        <v>76.400000000000006</v>
      </c>
      <c r="BW123" s="1025"/>
      <c r="BX123" s="1025"/>
      <c r="BY123" s="1025"/>
      <c r="BZ123" s="1025"/>
      <c r="CA123" s="1025">
        <v>78.5</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440</v>
      </c>
      <c r="AB124" s="957"/>
      <c r="AC124" s="957"/>
      <c r="AD124" s="957"/>
      <c r="AE124" s="958"/>
      <c r="AF124" s="959" t="s">
        <v>440</v>
      </c>
      <c r="AG124" s="957"/>
      <c r="AH124" s="957"/>
      <c r="AI124" s="957"/>
      <c r="AJ124" s="958"/>
      <c r="AK124" s="959" t="s">
        <v>440</v>
      </c>
      <c r="AL124" s="957"/>
      <c r="AM124" s="957"/>
      <c r="AN124" s="957"/>
      <c r="AO124" s="958"/>
      <c r="AP124" s="960" t="s">
        <v>440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440</v>
      </c>
      <c r="DH124" s="996"/>
      <c r="DI124" s="996"/>
      <c r="DJ124" s="996"/>
      <c r="DK124" s="997"/>
      <c r="DL124" s="998" t="s">
        <v>440</v>
      </c>
      <c r="DM124" s="996"/>
      <c r="DN124" s="996"/>
      <c r="DO124" s="996"/>
      <c r="DP124" s="997"/>
      <c r="DQ124" s="998" t="s">
        <v>440</v>
      </c>
      <c r="DR124" s="996"/>
      <c r="DS124" s="996"/>
      <c r="DT124" s="996"/>
      <c r="DU124" s="997"/>
      <c r="DV124" s="999" t="s">
        <v>440</v>
      </c>
      <c r="DW124" s="1000"/>
      <c r="DX124" s="1000"/>
      <c r="DY124" s="1000"/>
      <c r="DZ124" s="1001"/>
    </row>
    <row r="125" spans="1:130" s="197" customFormat="1" ht="26.25" customHeight="1" thickBot="1" x14ac:dyDescent="0.2">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440</v>
      </c>
      <c r="AB125" s="957"/>
      <c r="AC125" s="957"/>
      <c r="AD125" s="957"/>
      <c r="AE125" s="958"/>
      <c r="AF125" s="959" t="s">
        <v>440</v>
      </c>
      <c r="AG125" s="957"/>
      <c r="AH125" s="957"/>
      <c r="AI125" s="957"/>
      <c r="AJ125" s="958"/>
      <c r="AK125" s="959" t="s">
        <v>440</v>
      </c>
      <c r="AL125" s="957"/>
      <c r="AM125" s="957"/>
      <c r="AN125" s="957"/>
      <c r="AO125" s="958"/>
      <c r="AP125" s="960" t="s">
        <v>440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440</v>
      </c>
      <c r="DH125" s="925"/>
      <c r="DI125" s="925"/>
      <c r="DJ125" s="925"/>
      <c r="DK125" s="925"/>
      <c r="DL125" s="925" t="s">
        <v>440</v>
      </c>
      <c r="DM125" s="925"/>
      <c r="DN125" s="925"/>
      <c r="DO125" s="925"/>
      <c r="DP125" s="925"/>
      <c r="DQ125" s="925" t="s">
        <v>440</v>
      </c>
      <c r="DR125" s="925"/>
      <c r="DS125" s="925"/>
      <c r="DT125" s="925"/>
      <c r="DU125" s="925"/>
      <c r="DV125" s="926" t="s">
        <v>440</v>
      </c>
      <c r="DW125" s="926"/>
      <c r="DX125" s="926"/>
      <c r="DY125" s="926"/>
      <c r="DZ125" s="927"/>
    </row>
    <row r="126" spans="1:130" s="197" customFormat="1" ht="26.25" customHeight="1" x14ac:dyDescent="0.15">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440</v>
      </c>
      <c r="AB126" s="957"/>
      <c r="AC126" s="957"/>
      <c r="AD126" s="957"/>
      <c r="AE126" s="958"/>
      <c r="AF126" s="959" t="s">
        <v>440</v>
      </c>
      <c r="AG126" s="957"/>
      <c r="AH126" s="957"/>
      <c r="AI126" s="957"/>
      <c r="AJ126" s="958"/>
      <c r="AK126" s="959">
        <v>16848</v>
      </c>
      <c r="AL126" s="957"/>
      <c r="AM126" s="957"/>
      <c r="AN126" s="957"/>
      <c r="AO126" s="958"/>
      <c r="AP126" s="960">
        <v>0.8</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440</v>
      </c>
      <c r="DH126" s="918"/>
      <c r="DI126" s="918"/>
      <c r="DJ126" s="918"/>
      <c r="DK126" s="918"/>
      <c r="DL126" s="918" t="s">
        <v>440</v>
      </c>
      <c r="DM126" s="918"/>
      <c r="DN126" s="918"/>
      <c r="DO126" s="918"/>
      <c r="DP126" s="918"/>
      <c r="DQ126" s="918" t="s">
        <v>440</v>
      </c>
      <c r="DR126" s="918"/>
      <c r="DS126" s="918"/>
      <c r="DT126" s="918"/>
      <c r="DU126" s="918"/>
      <c r="DV126" s="919" t="s">
        <v>440</v>
      </c>
      <c r="DW126" s="919"/>
      <c r="DX126" s="919"/>
      <c r="DY126" s="919"/>
      <c r="DZ126" s="920"/>
    </row>
    <row r="127" spans="1:130" s="197" customFormat="1" ht="26.25" customHeight="1" thickBot="1" x14ac:dyDescent="0.2">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440</v>
      </c>
      <c r="AB127" s="957"/>
      <c r="AC127" s="957"/>
      <c r="AD127" s="957"/>
      <c r="AE127" s="958"/>
      <c r="AF127" s="959" t="s">
        <v>440</v>
      </c>
      <c r="AG127" s="957"/>
      <c r="AH127" s="957"/>
      <c r="AI127" s="957"/>
      <c r="AJ127" s="958"/>
      <c r="AK127" s="959" t="s">
        <v>440</v>
      </c>
      <c r="AL127" s="957"/>
      <c r="AM127" s="957"/>
      <c r="AN127" s="957"/>
      <c r="AO127" s="958"/>
      <c r="AP127" s="960" t="s">
        <v>440</v>
      </c>
      <c r="AQ127" s="961"/>
      <c r="AR127" s="961"/>
      <c r="AS127" s="961"/>
      <c r="AT127" s="962"/>
      <c r="AU127" s="233"/>
      <c r="AV127" s="233"/>
      <c r="AW127" s="233"/>
      <c r="AX127" s="884" t="s">
        <v>450</v>
      </c>
      <c r="AY127" s="885"/>
      <c r="AZ127" s="885"/>
      <c r="BA127" s="885"/>
      <c r="BB127" s="885"/>
      <c r="BC127" s="885"/>
      <c r="BD127" s="885"/>
      <c r="BE127" s="886"/>
      <c r="BF127" s="1039" t="s">
        <v>440</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v>9533</v>
      </c>
      <c r="DH127" s="1046"/>
      <c r="DI127" s="1046"/>
      <c r="DJ127" s="1046"/>
      <c r="DK127" s="1046"/>
      <c r="DL127" s="1046">
        <v>8793</v>
      </c>
      <c r="DM127" s="1046"/>
      <c r="DN127" s="1046"/>
      <c r="DO127" s="1046"/>
      <c r="DP127" s="1046"/>
      <c r="DQ127" s="1046">
        <v>7975</v>
      </c>
      <c r="DR127" s="1046"/>
      <c r="DS127" s="1046"/>
      <c r="DT127" s="1046"/>
      <c r="DU127" s="1046"/>
      <c r="DV127" s="1047">
        <v>0.4</v>
      </c>
      <c r="DW127" s="1047"/>
      <c r="DX127" s="1047"/>
      <c r="DY127" s="1047"/>
      <c r="DZ127" s="1048"/>
    </row>
    <row r="128" spans="1:130" s="197" customFormat="1" ht="26.25" customHeight="1" x14ac:dyDescent="0.15">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4412</v>
      </c>
      <c r="AB128" s="1088"/>
      <c r="AC128" s="1088"/>
      <c r="AD128" s="1088"/>
      <c r="AE128" s="1089"/>
      <c r="AF128" s="1090">
        <v>3357</v>
      </c>
      <c r="AG128" s="1088"/>
      <c r="AH128" s="1088"/>
      <c r="AI128" s="1088"/>
      <c r="AJ128" s="1089"/>
      <c r="AK128" s="1090">
        <v>4892</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113</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92</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2639823</v>
      </c>
      <c r="AB129" s="957"/>
      <c r="AC129" s="957"/>
      <c r="AD129" s="957"/>
      <c r="AE129" s="958"/>
      <c r="AF129" s="959">
        <v>2555192</v>
      </c>
      <c r="AG129" s="957"/>
      <c r="AH129" s="957"/>
      <c r="AI129" s="957"/>
      <c r="AJ129" s="958"/>
      <c r="AK129" s="959">
        <v>2495653</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384929</v>
      </c>
      <c r="AB130" s="957"/>
      <c r="AC130" s="957"/>
      <c r="AD130" s="957"/>
      <c r="AE130" s="958"/>
      <c r="AF130" s="959">
        <v>388456</v>
      </c>
      <c r="AG130" s="957"/>
      <c r="AH130" s="957"/>
      <c r="AI130" s="957"/>
      <c r="AJ130" s="958"/>
      <c r="AK130" s="959">
        <v>386855</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78.5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2254894</v>
      </c>
      <c r="AB131" s="996"/>
      <c r="AC131" s="996"/>
      <c r="AD131" s="996"/>
      <c r="AE131" s="997"/>
      <c r="AF131" s="998">
        <v>2166736</v>
      </c>
      <c r="AG131" s="996"/>
      <c r="AH131" s="996"/>
      <c r="AI131" s="996"/>
      <c r="AJ131" s="997"/>
      <c r="AK131" s="998">
        <v>2108798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19.309289039999999</v>
      </c>
      <c r="AB132" s="1102"/>
      <c r="AC132" s="1102"/>
      <c r="AD132" s="1102"/>
      <c r="AE132" s="1103"/>
      <c r="AF132" s="1104">
        <v>18.948362880000001</v>
      </c>
      <c r="AG132" s="1102"/>
      <c r="AH132" s="1102"/>
      <c r="AI132" s="1102"/>
      <c r="AJ132" s="1103"/>
      <c r="AK132" s="1104">
        <v>18.89232634</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21</v>
      </c>
      <c r="AB133" s="1109"/>
      <c r="AC133" s="1109"/>
      <c r="AD133" s="1109"/>
      <c r="AE133" s="1110"/>
      <c r="AF133" s="1108">
        <v>19.600000000000001</v>
      </c>
      <c r="AG133" s="1109"/>
      <c r="AH133" s="1109"/>
      <c r="AI133" s="1109"/>
      <c r="AJ133" s="1110"/>
      <c r="AK133" s="1108">
        <v>19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5" t="s">
        <v>466</v>
      </c>
      <c r="L7" s="254"/>
      <c r="M7" s="255" t="s">
        <v>467</v>
      </c>
      <c r="N7" s="256"/>
    </row>
    <row r="8" spans="1:16" x14ac:dyDescent="0.15">
      <c r="A8" s="248"/>
      <c r="B8" s="244"/>
      <c r="C8" s="244"/>
      <c r="D8" s="244"/>
      <c r="E8" s="244"/>
      <c r="F8" s="244"/>
      <c r="G8" s="257"/>
      <c r="H8" s="258"/>
      <c r="I8" s="258"/>
      <c r="J8" s="259"/>
      <c r="K8" s="1116"/>
      <c r="L8" s="260" t="s">
        <v>468</v>
      </c>
      <c r="M8" s="261" t="s">
        <v>469</v>
      </c>
      <c r="N8" s="262" t="s">
        <v>470</v>
      </c>
    </row>
    <row r="9" spans="1:16" x14ac:dyDescent="0.15">
      <c r="A9" s="248"/>
      <c r="B9" s="244"/>
      <c r="C9" s="244"/>
      <c r="D9" s="244"/>
      <c r="E9" s="244"/>
      <c r="F9" s="244"/>
      <c r="G9" s="1117" t="s">
        <v>471</v>
      </c>
      <c r="H9" s="1118"/>
      <c r="I9" s="1118"/>
      <c r="J9" s="1119"/>
      <c r="K9" s="263">
        <v>638222</v>
      </c>
      <c r="L9" s="264">
        <v>77624</v>
      </c>
      <c r="M9" s="265">
        <v>132943</v>
      </c>
      <c r="N9" s="266">
        <v>-41.6</v>
      </c>
    </row>
    <row r="10" spans="1:16" x14ac:dyDescent="0.15">
      <c r="A10" s="248"/>
      <c r="B10" s="244"/>
      <c r="C10" s="244"/>
      <c r="D10" s="244"/>
      <c r="E10" s="244"/>
      <c r="F10" s="244"/>
      <c r="G10" s="1117" t="s">
        <v>472</v>
      </c>
      <c r="H10" s="1118"/>
      <c r="I10" s="1118"/>
      <c r="J10" s="1119"/>
      <c r="K10" s="267">
        <v>43104</v>
      </c>
      <c r="L10" s="268">
        <v>5243</v>
      </c>
      <c r="M10" s="269">
        <v>15355</v>
      </c>
      <c r="N10" s="270">
        <v>-65.900000000000006</v>
      </c>
    </row>
    <row r="11" spans="1:16" ht="13.5" customHeight="1" x14ac:dyDescent="0.15">
      <c r="A11" s="248"/>
      <c r="B11" s="244"/>
      <c r="C11" s="244"/>
      <c r="D11" s="244"/>
      <c r="E11" s="244"/>
      <c r="F11" s="244"/>
      <c r="G11" s="1117" t="s">
        <v>473</v>
      </c>
      <c r="H11" s="1118"/>
      <c r="I11" s="1118"/>
      <c r="J11" s="1119"/>
      <c r="K11" s="267">
        <v>135561</v>
      </c>
      <c r="L11" s="268">
        <v>16488</v>
      </c>
      <c r="M11" s="269">
        <v>21605</v>
      </c>
      <c r="N11" s="270">
        <v>-23.7</v>
      </c>
    </row>
    <row r="12" spans="1:16" ht="13.5" customHeight="1" x14ac:dyDescent="0.15">
      <c r="A12" s="248"/>
      <c r="B12" s="244"/>
      <c r="C12" s="244"/>
      <c r="D12" s="244"/>
      <c r="E12" s="244"/>
      <c r="F12" s="244"/>
      <c r="G12" s="1117" t="s">
        <v>474</v>
      </c>
      <c r="H12" s="1118"/>
      <c r="I12" s="1118"/>
      <c r="J12" s="1119"/>
      <c r="K12" s="267" t="s">
        <v>475</v>
      </c>
      <c r="L12" s="268" t="s">
        <v>475</v>
      </c>
      <c r="M12" s="269">
        <v>2278</v>
      </c>
      <c r="N12" s="270" t="s">
        <v>475</v>
      </c>
    </row>
    <row r="13" spans="1:16" ht="13.5" customHeight="1" x14ac:dyDescent="0.15">
      <c r="A13" s="248"/>
      <c r="B13" s="244"/>
      <c r="C13" s="244"/>
      <c r="D13" s="244"/>
      <c r="E13" s="244"/>
      <c r="F13" s="244"/>
      <c r="G13" s="1117" t="s">
        <v>476</v>
      </c>
      <c r="H13" s="1118"/>
      <c r="I13" s="1118"/>
      <c r="J13" s="1119"/>
      <c r="K13" s="267" t="s">
        <v>475</v>
      </c>
      <c r="L13" s="268" t="s">
        <v>475</v>
      </c>
      <c r="M13" s="269" t="s">
        <v>475</v>
      </c>
      <c r="N13" s="270" t="s">
        <v>475</v>
      </c>
    </row>
    <row r="14" spans="1:16" ht="13.5" customHeight="1" x14ac:dyDescent="0.15">
      <c r="A14" s="248"/>
      <c r="B14" s="244"/>
      <c r="C14" s="244"/>
      <c r="D14" s="244"/>
      <c r="E14" s="244"/>
      <c r="F14" s="244"/>
      <c r="G14" s="1117" t="s">
        <v>477</v>
      </c>
      <c r="H14" s="1118"/>
      <c r="I14" s="1118"/>
      <c r="J14" s="1119"/>
      <c r="K14" s="267">
        <v>31525</v>
      </c>
      <c r="L14" s="268">
        <v>3834</v>
      </c>
      <c r="M14" s="269">
        <v>5589</v>
      </c>
      <c r="N14" s="270">
        <v>-31.4</v>
      </c>
    </row>
    <row r="15" spans="1:16" ht="13.5" customHeight="1" x14ac:dyDescent="0.15">
      <c r="A15" s="248"/>
      <c r="B15" s="244"/>
      <c r="C15" s="244"/>
      <c r="D15" s="244"/>
      <c r="E15" s="244"/>
      <c r="F15" s="244"/>
      <c r="G15" s="1117" t="s">
        <v>478</v>
      </c>
      <c r="H15" s="1118"/>
      <c r="I15" s="1118"/>
      <c r="J15" s="1119"/>
      <c r="K15" s="267">
        <v>2894</v>
      </c>
      <c r="L15" s="268">
        <v>352</v>
      </c>
      <c r="M15" s="269">
        <v>2911</v>
      </c>
      <c r="N15" s="270">
        <v>-87.9</v>
      </c>
    </row>
    <row r="16" spans="1:16" x14ac:dyDescent="0.15">
      <c r="A16" s="248"/>
      <c r="B16" s="244"/>
      <c r="C16" s="244"/>
      <c r="D16" s="244"/>
      <c r="E16" s="244"/>
      <c r="F16" s="244"/>
      <c r="G16" s="1120" t="s">
        <v>479</v>
      </c>
      <c r="H16" s="1121"/>
      <c r="I16" s="1121"/>
      <c r="J16" s="1122"/>
      <c r="K16" s="268">
        <v>-140747</v>
      </c>
      <c r="L16" s="268">
        <v>-17118</v>
      </c>
      <c r="M16" s="269">
        <v>-16243</v>
      </c>
      <c r="N16" s="270">
        <v>5.4</v>
      </c>
    </row>
    <row r="17" spans="1:16" x14ac:dyDescent="0.15">
      <c r="A17" s="248"/>
      <c r="B17" s="244"/>
      <c r="C17" s="244"/>
      <c r="D17" s="244"/>
      <c r="E17" s="244"/>
      <c r="F17" s="244"/>
      <c r="G17" s="1120" t="s">
        <v>170</v>
      </c>
      <c r="H17" s="1121"/>
      <c r="I17" s="1121"/>
      <c r="J17" s="1122"/>
      <c r="K17" s="268">
        <v>710559</v>
      </c>
      <c r="L17" s="268">
        <v>86422</v>
      </c>
      <c r="M17" s="269">
        <v>164438</v>
      </c>
      <c r="N17" s="270">
        <v>-47.4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2" t="s">
        <v>484</v>
      </c>
      <c r="H21" s="1113"/>
      <c r="I21" s="1113"/>
      <c r="J21" s="1114"/>
      <c r="K21" s="280">
        <v>8.39</v>
      </c>
      <c r="L21" s="281">
        <v>15.05</v>
      </c>
      <c r="M21" s="282">
        <v>-6.66</v>
      </c>
      <c r="N21" s="249"/>
      <c r="O21" s="283"/>
      <c r="P21" s="279"/>
    </row>
    <row r="22" spans="1:16" s="284" customFormat="1" x14ac:dyDescent="0.15">
      <c r="A22" s="279"/>
      <c r="B22" s="249"/>
      <c r="C22" s="249"/>
      <c r="D22" s="249"/>
      <c r="E22" s="249"/>
      <c r="F22" s="249"/>
      <c r="G22" s="1112" t="s">
        <v>485</v>
      </c>
      <c r="H22" s="1113"/>
      <c r="I22" s="1113"/>
      <c r="J22" s="1114"/>
      <c r="K22" s="285">
        <v>94.2</v>
      </c>
      <c r="L22" s="286">
        <v>95.7</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5" t="s">
        <v>466</v>
      </c>
      <c r="L30" s="254"/>
      <c r="M30" s="255" t="s">
        <v>467</v>
      </c>
      <c r="N30" s="256"/>
    </row>
    <row r="31" spans="1:16" x14ac:dyDescent="0.15">
      <c r="A31" s="248"/>
      <c r="B31" s="244"/>
      <c r="C31" s="244"/>
      <c r="D31" s="244"/>
      <c r="E31" s="244"/>
      <c r="F31" s="244"/>
      <c r="G31" s="257"/>
      <c r="H31" s="258"/>
      <c r="I31" s="258"/>
      <c r="J31" s="259"/>
      <c r="K31" s="1116"/>
      <c r="L31" s="260" t="s">
        <v>468</v>
      </c>
      <c r="M31" s="261" t="s">
        <v>469</v>
      </c>
      <c r="N31" s="262" t="s">
        <v>470</v>
      </c>
    </row>
    <row r="32" spans="1:16" ht="27" customHeight="1" x14ac:dyDescent="0.15">
      <c r="A32" s="248"/>
      <c r="B32" s="244"/>
      <c r="C32" s="244"/>
      <c r="D32" s="244"/>
      <c r="E32" s="244"/>
      <c r="F32" s="244"/>
      <c r="G32" s="1128" t="s">
        <v>489</v>
      </c>
      <c r="H32" s="1129"/>
      <c r="I32" s="1129"/>
      <c r="J32" s="1130"/>
      <c r="K32" s="294">
        <v>536779</v>
      </c>
      <c r="L32" s="294">
        <v>65286</v>
      </c>
      <c r="M32" s="295">
        <v>104657</v>
      </c>
      <c r="N32" s="296">
        <v>-37.6</v>
      </c>
    </row>
    <row r="33" spans="1:16" ht="13.5" customHeight="1" x14ac:dyDescent="0.15">
      <c r="A33" s="248"/>
      <c r="B33" s="244"/>
      <c r="C33" s="244"/>
      <c r="D33" s="244"/>
      <c r="E33" s="244"/>
      <c r="F33" s="244"/>
      <c r="G33" s="1128" t="s">
        <v>490</v>
      </c>
      <c r="H33" s="1129"/>
      <c r="I33" s="1129"/>
      <c r="J33" s="1130"/>
      <c r="K33" s="294" t="s">
        <v>475</v>
      </c>
      <c r="L33" s="294" t="s">
        <v>475</v>
      </c>
      <c r="M33" s="295" t="s">
        <v>475</v>
      </c>
      <c r="N33" s="296" t="s">
        <v>475</v>
      </c>
    </row>
    <row r="34" spans="1:16" ht="27" customHeight="1" x14ac:dyDescent="0.15">
      <c r="A34" s="248"/>
      <c r="B34" s="244"/>
      <c r="C34" s="244"/>
      <c r="D34" s="244"/>
      <c r="E34" s="244"/>
      <c r="F34" s="244"/>
      <c r="G34" s="1128" t="s">
        <v>491</v>
      </c>
      <c r="H34" s="1129"/>
      <c r="I34" s="1129"/>
      <c r="J34" s="1130"/>
      <c r="K34" s="294" t="s">
        <v>475</v>
      </c>
      <c r="L34" s="294" t="s">
        <v>475</v>
      </c>
      <c r="M34" s="295">
        <v>419</v>
      </c>
      <c r="N34" s="296" t="s">
        <v>475</v>
      </c>
    </row>
    <row r="35" spans="1:16" ht="27" customHeight="1" x14ac:dyDescent="0.15">
      <c r="A35" s="248"/>
      <c r="B35" s="244"/>
      <c r="C35" s="244"/>
      <c r="D35" s="244"/>
      <c r="E35" s="244"/>
      <c r="F35" s="244"/>
      <c r="G35" s="1128" t="s">
        <v>492</v>
      </c>
      <c r="H35" s="1129"/>
      <c r="I35" s="1129"/>
      <c r="J35" s="1130"/>
      <c r="K35" s="294">
        <v>225688</v>
      </c>
      <c r="L35" s="294">
        <v>27449</v>
      </c>
      <c r="M35" s="295">
        <v>24121</v>
      </c>
      <c r="N35" s="296">
        <v>13.8</v>
      </c>
    </row>
    <row r="36" spans="1:16" ht="27" customHeight="1" x14ac:dyDescent="0.15">
      <c r="A36" s="248"/>
      <c r="B36" s="244"/>
      <c r="C36" s="244"/>
      <c r="D36" s="244"/>
      <c r="E36" s="244"/>
      <c r="F36" s="244"/>
      <c r="G36" s="1128" t="s">
        <v>493</v>
      </c>
      <c r="H36" s="1129"/>
      <c r="I36" s="1129"/>
      <c r="J36" s="1130"/>
      <c r="K36" s="294">
        <v>2648</v>
      </c>
      <c r="L36" s="294">
        <v>322</v>
      </c>
      <c r="M36" s="295">
        <v>4863</v>
      </c>
      <c r="N36" s="296">
        <v>-93.4</v>
      </c>
    </row>
    <row r="37" spans="1:16" ht="13.5" customHeight="1" x14ac:dyDescent="0.15">
      <c r="A37" s="248"/>
      <c r="B37" s="244"/>
      <c r="C37" s="244"/>
      <c r="D37" s="244"/>
      <c r="E37" s="244"/>
      <c r="F37" s="244"/>
      <c r="G37" s="1128" t="s">
        <v>494</v>
      </c>
      <c r="H37" s="1129"/>
      <c r="I37" s="1129"/>
      <c r="J37" s="1130"/>
      <c r="K37" s="294">
        <v>25033</v>
      </c>
      <c r="L37" s="294">
        <v>3045</v>
      </c>
      <c r="M37" s="295">
        <v>2362</v>
      </c>
      <c r="N37" s="296">
        <v>28.9</v>
      </c>
    </row>
    <row r="38" spans="1:16" ht="27" customHeight="1" x14ac:dyDescent="0.15">
      <c r="A38" s="248"/>
      <c r="B38" s="244"/>
      <c r="C38" s="244"/>
      <c r="D38" s="244"/>
      <c r="E38" s="244"/>
      <c r="F38" s="244"/>
      <c r="G38" s="1131" t="s">
        <v>495</v>
      </c>
      <c r="H38" s="1132"/>
      <c r="I38" s="1132"/>
      <c r="J38" s="1133"/>
      <c r="K38" s="297" t="s">
        <v>475</v>
      </c>
      <c r="L38" s="297" t="s">
        <v>475</v>
      </c>
      <c r="M38" s="298">
        <v>22</v>
      </c>
      <c r="N38" s="299" t="s">
        <v>475</v>
      </c>
      <c r="O38" s="293"/>
    </row>
    <row r="39" spans="1:16" x14ac:dyDescent="0.15">
      <c r="A39" s="248"/>
      <c r="B39" s="244"/>
      <c r="C39" s="244"/>
      <c r="D39" s="244"/>
      <c r="E39" s="244"/>
      <c r="F39" s="244"/>
      <c r="G39" s="1131" t="s">
        <v>496</v>
      </c>
      <c r="H39" s="1132"/>
      <c r="I39" s="1132"/>
      <c r="J39" s="1133"/>
      <c r="K39" s="300">
        <v>-4892</v>
      </c>
      <c r="L39" s="300">
        <v>-595</v>
      </c>
      <c r="M39" s="301">
        <v>-5112</v>
      </c>
      <c r="N39" s="302">
        <v>-88.4</v>
      </c>
      <c r="O39" s="293"/>
    </row>
    <row r="40" spans="1:16" ht="27" customHeight="1" x14ac:dyDescent="0.15">
      <c r="A40" s="248"/>
      <c r="B40" s="244"/>
      <c r="C40" s="244"/>
      <c r="D40" s="244"/>
      <c r="E40" s="244"/>
      <c r="F40" s="244"/>
      <c r="G40" s="1128" t="s">
        <v>497</v>
      </c>
      <c r="H40" s="1129"/>
      <c r="I40" s="1129"/>
      <c r="J40" s="1130"/>
      <c r="K40" s="300">
        <v>-386855</v>
      </c>
      <c r="L40" s="300">
        <v>-47051</v>
      </c>
      <c r="M40" s="301">
        <v>-91802</v>
      </c>
      <c r="N40" s="302">
        <v>-48.7</v>
      </c>
      <c r="O40" s="293"/>
    </row>
    <row r="41" spans="1:16" x14ac:dyDescent="0.15">
      <c r="A41" s="248"/>
      <c r="B41" s="244"/>
      <c r="C41" s="244"/>
      <c r="D41" s="244"/>
      <c r="E41" s="244"/>
      <c r="F41" s="244"/>
      <c r="G41" s="1134" t="s">
        <v>280</v>
      </c>
      <c r="H41" s="1135"/>
      <c r="I41" s="1135"/>
      <c r="J41" s="1136"/>
      <c r="K41" s="294">
        <v>398401</v>
      </c>
      <c r="L41" s="300">
        <v>48455</v>
      </c>
      <c r="M41" s="301">
        <v>39530</v>
      </c>
      <c r="N41" s="302">
        <v>22.6</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3" t="s">
        <v>466</v>
      </c>
      <c r="J49" s="1125" t="s">
        <v>501</v>
      </c>
      <c r="K49" s="1126"/>
      <c r="L49" s="1126"/>
      <c r="M49" s="1126"/>
      <c r="N49" s="1127"/>
    </row>
    <row r="50" spans="1:14" x14ac:dyDescent="0.15">
      <c r="A50" s="248"/>
      <c r="B50" s="244"/>
      <c r="C50" s="244"/>
      <c r="D50" s="244"/>
      <c r="E50" s="244"/>
      <c r="F50" s="244"/>
      <c r="G50" s="312"/>
      <c r="H50" s="313"/>
      <c r="I50" s="1124"/>
      <c r="J50" s="314" t="s">
        <v>502</v>
      </c>
      <c r="K50" s="315" t="s">
        <v>503</v>
      </c>
      <c r="L50" s="316" t="s">
        <v>504</v>
      </c>
      <c r="M50" s="317" t="s">
        <v>505</v>
      </c>
      <c r="N50" s="318" t="s">
        <v>506</v>
      </c>
    </row>
    <row r="51" spans="1:14" x14ac:dyDescent="0.15">
      <c r="A51" s="248"/>
      <c r="B51" s="244"/>
      <c r="C51" s="244"/>
      <c r="D51" s="244"/>
      <c r="E51" s="244"/>
      <c r="F51" s="244"/>
      <c r="G51" s="310" t="s">
        <v>507</v>
      </c>
      <c r="H51" s="311"/>
      <c r="I51" s="319">
        <v>310290</v>
      </c>
      <c r="J51" s="320">
        <v>36643</v>
      </c>
      <c r="K51" s="321">
        <v>46.3</v>
      </c>
      <c r="L51" s="322">
        <v>174443</v>
      </c>
      <c r="M51" s="323">
        <v>52.1</v>
      </c>
      <c r="N51" s="324">
        <v>-5.8</v>
      </c>
    </row>
    <row r="52" spans="1:14" x14ac:dyDescent="0.15">
      <c r="A52" s="248"/>
      <c r="B52" s="244"/>
      <c r="C52" s="244"/>
      <c r="D52" s="244"/>
      <c r="E52" s="244"/>
      <c r="F52" s="244"/>
      <c r="G52" s="325"/>
      <c r="H52" s="326" t="s">
        <v>508</v>
      </c>
      <c r="I52" s="327">
        <v>241578</v>
      </c>
      <c r="J52" s="328">
        <v>28528</v>
      </c>
      <c r="K52" s="329">
        <v>25.3</v>
      </c>
      <c r="L52" s="330">
        <v>89518</v>
      </c>
      <c r="M52" s="331">
        <v>60.1</v>
      </c>
      <c r="N52" s="332">
        <v>-34.799999999999997</v>
      </c>
    </row>
    <row r="53" spans="1:14" x14ac:dyDescent="0.15">
      <c r="A53" s="248"/>
      <c r="B53" s="244"/>
      <c r="C53" s="244"/>
      <c r="D53" s="244"/>
      <c r="E53" s="244"/>
      <c r="F53" s="244"/>
      <c r="G53" s="310" t="s">
        <v>509</v>
      </c>
      <c r="H53" s="311"/>
      <c r="I53" s="319">
        <v>232392</v>
      </c>
      <c r="J53" s="320">
        <v>27685</v>
      </c>
      <c r="K53" s="321">
        <v>-24.4</v>
      </c>
      <c r="L53" s="322">
        <v>192544</v>
      </c>
      <c r="M53" s="323">
        <v>10.4</v>
      </c>
      <c r="N53" s="324">
        <v>-34.799999999999997</v>
      </c>
    </row>
    <row r="54" spans="1:14" x14ac:dyDescent="0.15">
      <c r="A54" s="248"/>
      <c r="B54" s="244"/>
      <c r="C54" s="244"/>
      <c r="D54" s="244"/>
      <c r="E54" s="244"/>
      <c r="F54" s="244"/>
      <c r="G54" s="325"/>
      <c r="H54" s="326" t="s">
        <v>508</v>
      </c>
      <c r="I54" s="327">
        <v>232392</v>
      </c>
      <c r="J54" s="328">
        <v>27685</v>
      </c>
      <c r="K54" s="329">
        <v>-3</v>
      </c>
      <c r="L54" s="330">
        <v>82235</v>
      </c>
      <c r="M54" s="331">
        <v>-8.1</v>
      </c>
      <c r="N54" s="332">
        <v>5.0999999999999996</v>
      </c>
    </row>
    <row r="55" spans="1:14" x14ac:dyDescent="0.15">
      <c r="A55" s="248"/>
      <c r="B55" s="244"/>
      <c r="C55" s="244"/>
      <c r="D55" s="244"/>
      <c r="E55" s="244"/>
      <c r="F55" s="244"/>
      <c r="G55" s="310" t="s">
        <v>510</v>
      </c>
      <c r="H55" s="311"/>
      <c r="I55" s="319">
        <v>273120</v>
      </c>
      <c r="J55" s="320">
        <v>32705</v>
      </c>
      <c r="K55" s="321">
        <v>18.100000000000001</v>
      </c>
      <c r="L55" s="322">
        <v>146140</v>
      </c>
      <c r="M55" s="323">
        <v>-24.1</v>
      </c>
      <c r="N55" s="324">
        <v>42.2</v>
      </c>
    </row>
    <row r="56" spans="1:14" x14ac:dyDescent="0.15">
      <c r="A56" s="248"/>
      <c r="B56" s="244"/>
      <c r="C56" s="244"/>
      <c r="D56" s="244"/>
      <c r="E56" s="244"/>
      <c r="F56" s="244"/>
      <c r="G56" s="325"/>
      <c r="H56" s="326" t="s">
        <v>508</v>
      </c>
      <c r="I56" s="327">
        <v>210846</v>
      </c>
      <c r="J56" s="328">
        <v>25248</v>
      </c>
      <c r="K56" s="329">
        <v>-8.8000000000000007</v>
      </c>
      <c r="L56" s="330">
        <v>75451</v>
      </c>
      <c r="M56" s="331">
        <v>-8.1999999999999993</v>
      </c>
      <c r="N56" s="332">
        <v>-0.6</v>
      </c>
    </row>
    <row r="57" spans="1:14" x14ac:dyDescent="0.15">
      <c r="A57" s="248"/>
      <c r="B57" s="244"/>
      <c r="C57" s="244"/>
      <c r="D57" s="244"/>
      <c r="E57" s="244"/>
      <c r="F57" s="244"/>
      <c r="G57" s="310" t="s">
        <v>511</v>
      </c>
      <c r="H57" s="311"/>
      <c r="I57" s="319">
        <v>227432</v>
      </c>
      <c r="J57" s="320">
        <v>27554</v>
      </c>
      <c r="K57" s="321">
        <v>-15.7</v>
      </c>
      <c r="L57" s="322">
        <v>146641</v>
      </c>
      <c r="M57" s="323">
        <v>0.3</v>
      </c>
      <c r="N57" s="324">
        <v>-16</v>
      </c>
    </row>
    <row r="58" spans="1:14" x14ac:dyDescent="0.15">
      <c r="A58" s="248"/>
      <c r="B58" s="244"/>
      <c r="C58" s="244"/>
      <c r="D58" s="244"/>
      <c r="E58" s="244"/>
      <c r="F58" s="244"/>
      <c r="G58" s="325"/>
      <c r="H58" s="326" t="s">
        <v>508</v>
      </c>
      <c r="I58" s="327">
        <v>158400</v>
      </c>
      <c r="J58" s="328">
        <v>19191</v>
      </c>
      <c r="K58" s="329">
        <v>-24</v>
      </c>
      <c r="L58" s="330">
        <v>68142</v>
      </c>
      <c r="M58" s="331">
        <v>-9.6999999999999993</v>
      </c>
      <c r="N58" s="332">
        <v>-14.3</v>
      </c>
    </row>
    <row r="59" spans="1:14" x14ac:dyDescent="0.15">
      <c r="A59" s="248"/>
      <c r="B59" s="244"/>
      <c r="C59" s="244"/>
      <c r="D59" s="244"/>
      <c r="E59" s="244"/>
      <c r="F59" s="244"/>
      <c r="G59" s="310" t="s">
        <v>512</v>
      </c>
      <c r="H59" s="311"/>
      <c r="I59" s="319">
        <v>864026</v>
      </c>
      <c r="J59" s="320">
        <v>105087</v>
      </c>
      <c r="K59" s="321">
        <v>281.39999999999998</v>
      </c>
      <c r="L59" s="322">
        <v>174587</v>
      </c>
      <c r="M59" s="323">
        <v>19.100000000000001</v>
      </c>
      <c r="N59" s="324">
        <v>262.3</v>
      </c>
    </row>
    <row r="60" spans="1:14" x14ac:dyDescent="0.15">
      <c r="A60" s="248"/>
      <c r="B60" s="244"/>
      <c r="C60" s="244"/>
      <c r="D60" s="244"/>
      <c r="E60" s="244"/>
      <c r="F60" s="244"/>
      <c r="G60" s="325"/>
      <c r="H60" s="326" t="s">
        <v>508</v>
      </c>
      <c r="I60" s="333">
        <v>544217</v>
      </c>
      <c r="J60" s="328">
        <v>66190</v>
      </c>
      <c r="K60" s="329">
        <v>244.9</v>
      </c>
      <c r="L60" s="330">
        <v>79695</v>
      </c>
      <c r="M60" s="331">
        <v>17</v>
      </c>
      <c r="N60" s="332">
        <v>227.9</v>
      </c>
    </row>
    <row r="61" spans="1:14" x14ac:dyDescent="0.15">
      <c r="A61" s="248"/>
      <c r="B61" s="244"/>
      <c r="C61" s="244"/>
      <c r="D61" s="244"/>
      <c r="E61" s="244"/>
      <c r="F61" s="244"/>
      <c r="G61" s="310" t="s">
        <v>513</v>
      </c>
      <c r="H61" s="334"/>
      <c r="I61" s="335">
        <v>381452</v>
      </c>
      <c r="J61" s="336">
        <v>45935</v>
      </c>
      <c r="K61" s="337">
        <v>61.1</v>
      </c>
      <c r="L61" s="338">
        <v>166871</v>
      </c>
      <c r="M61" s="339">
        <v>11.6</v>
      </c>
      <c r="N61" s="324">
        <v>49.5</v>
      </c>
    </row>
    <row r="62" spans="1:14" x14ac:dyDescent="0.15">
      <c r="A62" s="248"/>
      <c r="B62" s="244"/>
      <c r="C62" s="244"/>
      <c r="D62" s="244"/>
      <c r="E62" s="244"/>
      <c r="F62" s="244"/>
      <c r="G62" s="325"/>
      <c r="H62" s="326" t="s">
        <v>508</v>
      </c>
      <c r="I62" s="327">
        <v>277487</v>
      </c>
      <c r="J62" s="328">
        <v>33368</v>
      </c>
      <c r="K62" s="329">
        <v>46.9</v>
      </c>
      <c r="L62" s="330">
        <v>79008</v>
      </c>
      <c r="M62" s="331">
        <v>10.199999999999999</v>
      </c>
      <c r="N62" s="332">
        <v>36.700000000000003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7" t="s">
        <v>3</v>
      </c>
      <c r="D47" s="1137"/>
      <c r="E47" s="1138"/>
      <c r="F47" s="11">
        <v>7.93</v>
      </c>
      <c r="G47" s="12">
        <v>17.27</v>
      </c>
      <c r="H47" s="12">
        <v>26.48</v>
      </c>
      <c r="I47" s="12">
        <v>32.86</v>
      </c>
      <c r="J47" s="13">
        <v>40.82</v>
      </c>
    </row>
    <row r="48" spans="2:10" ht="57.75" customHeight="1" x14ac:dyDescent="0.15">
      <c r="B48" s="14"/>
      <c r="C48" s="1139" t="s">
        <v>4</v>
      </c>
      <c r="D48" s="1139"/>
      <c r="E48" s="1140"/>
      <c r="F48" s="15">
        <v>18.68</v>
      </c>
      <c r="G48" s="16">
        <v>20.63</v>
      </c>
      <c r="H48" s="16">
        <v>18.63</v>
      </c>
      <c r="I48" s="16">
        <v>17.239999999999998</v>
      </c>
      <c r="J48" s="17">
        <v>8.27</v>
      </c>
    </row>
    <row r="49" spans="2:10" ht="57.75" customHeight="1" thickBot="1" x14ac:dyDescent="0.2">
      <c r="B49" s="18"/>
      <c r="C49" s="1141" t="s">
        <v>5</v>
      </c>
      <c r="D49" s="1141"/>
      <c r="E49" s="1142"/>
      <c r="F49" s="19" t="s">
        <v>520</v>
      </c>
      <c r="G49" s="20" t="s">
        <v>521</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49" t="s">
        <v>525</v>
      </c>
      <c r="D34" s="1149"/>
      <c r="E34" s="1150"/>
      <c r="F34" s="32">
        <v>18.68</v>
      </c>
      <c r="G34" s="33">
        <v>20.63</v>
      </c>
      <c r="H34" s="33">
        <v>18.63</v>
      </c>
      <c r="I34" s="33">
        <v>17.239999999999998</v>
      </c>
      <c r="J34" s="34">
        <v>8.27</v>
      </c>
      <c r="K34" s="22"/>
      <c r="L34" s="22"/>
      <c r="M34" s="22"/>
      <c r="N34" s="22"/>
      <c r="O34" s="22"/>
      <c r="P34" s="22"/>
    </row>
    <row r="35" spans="1:16" ht="39" customHeight="1" x14ac:dyDescent="0.15">
      <c r="A35" s="22"/>
      <c r="B35" s="35"/>
      <c r="C35" s="1143" t="s">
        <v>526</v>
      </c>
      <c r="D35" s="1144"/>
      <c r="E35" s="1145"/>
      <c r="F35" s="36">
        <v>5.62</v>
      </c>
      <c r="G35" s="37">
        <v>5.95</v>
      </c>
      <c r="H35" s="37">
        <v>4.18</v>
      </c>
      <c r="I35" s="37">
        <v>2.93</v>
      </c>
      <c r="J35" s="38">
        <v>4.09</v>
      </c>
      <c r="K35" s="22"/>
      <c r="L35" s="22"/>
      <c r="M35" s="22"/>
      <c r="N35" s="22"/>
      <c r="O35" s="22"/>
      <c r="P35" s="22"/>
    </row>
    <row r="36" spans="1:16" ht="39" customHeight="1" x14ac:dyDescent="0.15">
      <c r="A36" s="22"/>
      <c r="B36" s="35"/>
      <c r="C36" s="1143" t="s">
        <v>527</v>
      </c>
      <c r="D36" s="1144"/>
      <c r="E36" s="1145"/>
      <c r="F36" s="36">
        <v>2.65</v>
      </c>
      <c r="G36" s="37">
        <v>2.2200000000000002</v>
      </c>
      <c r="H36" s="37">
        <v>2.61</v>
      </c>
      <c r="I36" s="37">
        <v>3.23</v>
      </c>
      <c r="J36" s="38">
        <v>3.78</v>
      </c>
      <c r="K36" s="22"/>
      <c r="L36" s="22"/>
      <c r="M36" s="22"/>
      <c r="N36" s="22"/>
      <c r="O36" s="22"/>
      <c r="P36" s="22"/>
    </row>
    <row r="37" spans="1:16" ht="39" customHeight="1" x14ac:dyDescent="0.15">
      <c r="A37" s="22"/>
      <c r="B37" s="35"/>
      <c r="C37" s="1143" t="s">
        <v>528</v>
      </c>
      <c r="D37" s="1144"/>
      <c r="E37" s="1145"/>
      <c r="F37" s="36" t="s">
        <v>529</v>
      </c>
      <c r="G37" s="37">
        <v>0</v>
      </c>
      <c r="H37" s="37">
        <v>0</v>
      </c>
      <c r="I37" s="37">
        <v>0</v>
      </c>
      <c r="J37" s="38">
        <v>1.37</v>
      </c>
      <c r="K37" s="22"/>
      <c r="L37" s="22"/>
      <c r="M37" s="22"/>
      <c r="N37" s="22"/>
      <c r="O37" s="22"/>
      <c r="P37" s="22"/>
    </row>
    <row r="38" spans="1:16" ht="39" customHeight="1" x14ac:dyDescent="0.15">
      <c r="A38" s="22"/>
      <c r="B38" s="35"/>
      <c r="C38" s="1143" t="s">
        <v>530</v>
      </c>
      <c r="D38" s="1144"/>
      <c r="E38" s="1145"/>
      <c r="F38" s="36">
        <v>3.9</v>
      </c>
      <c r="G38" s="37">
        <v>3.04</v>
      </c>
      <c r="H38" s="37">
        <v>2.0499999999999998</v>
      </c>
      <c r="I38" s="37">
        <v>1.48</v>
      </c>
      <c r="J38" s="38">
        <v>0.95</v>
      </c>
      <c r="K38" s="22"/>
      <c r="L38" s="22"/>
      <c r="M38" s="22"/>
      <c r="N38" s="22"/>
      <c r="O38" s="22"/>
      <c r="P38" s="22"/>
    </row>
    <row r="39" spans="1:16" ht="39" customHeight="1" x14ac:dyDescent="0.15">
      <c r="A39" s="22"/>
      <c r="B39" s="35"/>
      <c r="C39" s="1143" t="s">
        <v>531</v>
      </c>
      <c r="D39" s="1144"/>
      <c r="E39" s="1145"/>
      <c r="F39" s="36">
        <v>7.0000000000000007E-2</v>
      </c>
      <c r="G39" s="37">
        <v>0.27</v>
      </c>
      <c r="H39" s="37">
        <v>0.44</v>
      </c>
      <c r="I39" s="37">
        <v>0.61</v>
      </c>
      <c r="J39" s="38">
        <v>0.57999999999999996</v>
      </c>
      <c r="K39" s="22"/>
      <c r="L39" s="22"/>
      <c r="M39" s="22"/>
      <c r="N39" s="22"/>
      <c r="O39" s="22"/>
      <c r="P39" s="22"/>
    </row>
    <row r="40" spans="1:16" ht="39" customHeight="1" x14ac:dyDescent="0.15">
      <c r="A40" s="22"/>
      <c r="B40" s="35"/>
      <c r="C40" s="1143" t="s">
        <v>532</v>
      </c>
      <c r="D40" s="1144"/>
      <c r="E40" s="1145"/>
      <c r="F40" s="36">
        <v>0</v>
      </c>
      <c r="G40" s="37">
        <v>0.01</v>
      </c>
      <c r="H40" s="37">
        <v>0.01</v>
      </c>
      <c r="I40" s="37">
        <v>0.01</v>
      </c>
      <c r="J40" s="38">
        <v>0.01</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533</v>
      </c>
      <c r="D42" s="1144"/>
      <c r="E42" s="1145"/>
      <c r="F42" s="36" t="s">
        <v>475</v>
      </c>
      <c r="G42" s="37" t="s">
        <v>475</v>
      </c>
      <c r="H42" s="37" t="s">
        <v>475</v>
      </c>
      <c r="I42" s="37" t="s">
        <v>475</v>
      </c>
      <c r="J42" s="38" t="s">
        <v>475</v>
      </c>
      <c r="K42" s="22"/>
      <c r="L42" s="22"/>
      <c r="M42" s="22"/>
      <c r="N42" s="22"/>
      <c r="O42" s="22"/>
      <c r="P42" s="22"/>
    </row>
    <row r="43" spans="1:16" ht="39" customHeight="1" thickBot="1" x14ac:dyDescent="0.2">
      <c r="A43" s="22"/>
      <c r="B43" s="40"/>
      <c r="C43" s="1146" t="s">
        <v>534</v>
      </c>
      <c r="D43" s="1147"/>
      <c r="E43" s="1148"/>
      <c r="F43" s="41">
        <v>0.05</v>
      </c>
      <c r="G43" s="42">
        <v>0</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744</v>
      </c>
      <c r="L45" s="60">
        <v>684</v>
      </c>
      <c r="M45" s="60">
        <v>601</v>
      </c>
      <c r="N45" s="60">
        <v>563</v>
      </c>
      <c r="O45" s="61">
        <v>537</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x14ac:dyDescent="0.15">
      <c r="A48" s="48"/>
      <c r="B48" s="1161"/>
      <c r="C48" s="1162"/>
      <c r="D48" s="62"/>
      <c r="E48" s="1153" t="s">
        <v>15</v>
      </c>
      <c r="F48" s="1153"/>
      <c r="G48" s="1153"/>
      <c r="H48" s="1153"/>
      <c r="I48" s="1153"/>
      <c r="J48" s="1154"/>
      <c r="K48" s="63">
        <v>187</v>
      </c>
      <c r="L48" s="64">
        <v>199</v>
      </c>
      <c r="M48" s="64">
        <v>195</v>
      </c>
      <c r="N48" s="64">
        <v>214</v>
      </c>
      <c r="O48" s="65">
        <v>226</v>
      </c>
      <c r="P48" s="48"/>
      <c r="Q48" s="48"/>
      <c r="R48" s="48"/>
      <c r="S48" s="48"/>
      <c r="T48" s="48"/>
      <c r="U48" s="48"/>
    </row>
    <row r="49" spans="1:21" ht="30.75" customHeight="1" x14ac:dyDescent="0.15">
      <c r="A49" s="48"/>
      <c r="B49" s="1161"/>
      <c r="C49" s="1162"/>
      <c r="D49" s="62"/>
      <c r="E49" s="1153" t="s">
        <v>16</v>
      </c>
      <c r="F49" s="1153"/>
      <c r="G49" s="1153"/>
      <c r="H49" s="1153"/>
      <c r="I49" s="1153"/>
      <c r="J49" s="1154"/>
      <c r="K49" s="63">
        <v>25</v>
      </c>
      <c r="L49" s="64">
        <v>23</v>
      </c>
      <c r="M49" s="64">
        <v>20</v>
      </c>
      <c r="N49" s="64">
        <v>17</v>
      </c>
      <c r="O49" s="65">
        <v>3</v>
      </c>
      <c r="P49" s="48"/>
      <c r="Q49" s="48"/>
      <c r="R49" s="48"/>
      <c r="S49" s="48"/>
      <c r="T49" s="48"/>
      <c r="U49" s="48"/>
    </row>
    <row r="50" spans="1:21" ht="30.75" customHeight="1" x14ac:dyDescent="0.15">
      <c r="A50" s="48"/>
      <c r="B50" s="1161"/>
      <c r="C50" s="1162"/>
      <c r="D50" s="62"/>
      <c r="E50" s="1153" t="s">
        <v>17</v>
      </c>
      <c r="F50" s="1153"/>
      <c r="G50" s="1153"/>
      <c r="H50" s="1153"/>
      <c r="I50" s="1153"/>
      <c r="J50" s="1154"/>
      <c r="K50" s="63">
        <v>8</v>
      </c>
      <c r="L50" s="64">
        <v>8</v>
      </c>
      <c r="M50" s="64">
        <v>8</v>
      </c>
      <c r="N50" s="64">
        <v>8</v>
      </c>
      <c r="O50" s="65">
        <v>25</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471</v>
      </c>
      <c r="L52" s="64">
        <v>439</v>
      </c>
      <c r="M52" s="64">
        <v>389</v>
      </c>
      <c r="N52" s="64">
        <v>391</v>
      </c>
      <c r="O52" s="65">
        <v>392</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493</v>
      </c>
      <c r="L53" s="69">
        <v>475</v>
      </c>
      <c r="M53" s="69">
        <v>435</v>
      </c>
      <c r="N53" s="69">
        <v>411</v>
      </c>
      <c r="O53" s="70">
        <v>399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7" t="s">
        <v>24</v>
      </c>
      <c r="C41" s="1168"/>
      <c r="D41" s="81"/>
      <c r="E41" s="1173" t="s">
        <v>25</v>
      </c>
      <c r="F41" s="1173"/>
      <c r="G41" s="1173"/>
      <c r="H41" s="1174"/>
      <c r="I41" s="82">
        <v>4755</v>
      </c>
      <c r="J41" s="83">
        <v>4390</v>
      </c>
      <c r="K41" s="83">
        <v>3965</v>
      </c>
      <c r="L41" s="83">
        <v>3631</v>
      </c>
      <c r="M41" s="84">
        <v>3567</v>
      </c>
    </row>
    <row r="42" spans="2:13" ht="27.75" customHeight="1" x14ac:dyDescent="0.15">
      <c r="B42" s="1169"/>
      <c r="C42" s="1170"/>
      <c r="D42" s="85"/>
      <c r="E42" s="1175" t="s">
        <v>26</v>
      </c>
      <c r="F42" s="1175"/>
      <c r="G42" s="1175"/>
      <c r="H42" s="1176"/>
      <c r="I42" s="86">
        <v>72</v>
      </c>
      <c r="J42" s="87">
        <v>63</v>
      </c>
      <c r="K42" s="87">
        <v>55</v>
      </c>
      <c r="L42" s="87">
        <v>47</v>
      </c>
      <c r="M42" s="88">
        <v>144</v>
      </c>
    </row>
    <row r="43" spans="2:13" ht="27.75" customHeight="1" x14ac:dyDescent="0.15">
      <c r="B43" s="1169"/>
      <c r="C43" s="1170"/>
      <c r="D43" s="85"/>
      <c r="E43" s="1175" t="s">
        <v>27</v>
      </c>
      <c r="F43" s="1175"/>
      <c r="G43" s="1175"/>
      <c r="H43" s="1176"/>
      <c r="I43" s="86">
        <v>2277</v>
      </c>
      <c r="J43" s="87">
        <v>2307</v>
      </c>
      <c r="K43" s="87">
        <v>2409</v>
      </c>
      <c r="L43" s="87">
        <v>2431</v>
      </c>
      <c r="M43" s="88">
        <v>2539</v>
      </c>
    </row>
    <row r="44" spans="2:13" ht="27.75" customHeight="1" x14ac:dyDescent="0.15">
      <c r="B44" s="1169"/>
      <c r="C44" s="1170"/>
      <c r="D44" s="85"/>
      <c r="E44" s="1175" t="s">
        <v>28</v>
      </c>
      <c r="F44" s="1175"/>
      <c r="G44" s="1175"/>
      <c r="H44" s="1176"/>
      <c r="I44" s="86">
        <v>140</v>
      </c>
      <c r="J44" s="87">
        <v>129</v>
      </c>
      <c r="K44" s="87">
        <v>127</v>
      </c>
      <c r="L44" s="87">
        <v>126</v>
      </c>
      <c r="M44" s="88">
        <v>52</v>
      </c>
    </row>
    <row r="45" spans="2:13" ht="27.75" customHeight="1" x14ac:dyDescent="0.15">
      <c r="B45" s="1169"/>
      <c r="C45" s="1170"/>
      <c r="D45" s="85"/>
      <c r="E45" s="1175" t="s">
        <v>29</v>
      </c>
      <c r="F45" s="1175"/>
      <c r="G45" s="1175"/>
      <c r="H45" s="1176"/>
      <c r="I45" s="86">
        <v>1077</v>
      </c>
      <c r="J45" s="87">
        <v>991</v>
      </c>
      <c r="K45" s="87">
        <v>911</v>
      </c>
      <c r="L45" s="87">
        <v>814</v>
      </c>
      <c r="M45" s="88">
        <v>713</v>
      </c>
    </row>
    <row r="46" spans="2:13" ht="27.75" customHeight="1" x14ac:dyDescent="0.15">
      <c r="B46" s="1169"/>
      <c r="C46" s="1170"/>
      <c r="D46" s="85"/>
      <c r="E46" s="1175" t="s">
        <v>30</v>
      </c>
      <c r="F46" s="1175"/>
      <c r="G46" s="1175"/>
      <c r="H46" s="1176"/>
      <c r="I46" s="86">
        <v>12</v>
      </c>
      <c r="J46" s="87">
        <v>11</v>
      </c>
      <c r="K46" s="87">
        <v>10</v>
      </c>
      <c r="L46" s="87">
        <v>9</v>
      </c>
      <c r="M46" s="88">
        <v>8</v>
      </c>
    </row>
    <row r="47" spans="2:13" ht="27.75" customHeight="1" x14ac:dyDescent="0.15">
      <c r="B47" s="1169"/>
      <c r="C47" s="1170"/>
      <c r="D47" s="85"/>
      <c r="E47" s="1175" t="s">
        <v>31</v>
      </c>
      <c r="F47" s="1175"/>
      <c r="G47" s="1175"/>
      <c r="H47" s="1176"/>
      <c r="I47" s="86" t="s">
        <v>475</v>
      </c>
      <c r="J47" s="87" t="s">
        <v>475</v>
      </c>
      <c r="K47" s="87" t="s">
        <v>475</v>
      </c>
      <c r="L47" s="87" t="s">
        <v>475</v>
      </c>
      <c r="M47" s="88" t="s">
        <v>475</v>
      </c>
    </row>
    <row r="48" spans="2:13" ht="27.75" customHeight="1" x14ac:dyDescent="0.15">
      <c r="B48" s="1171"/>
      <c r="C48" s="1172"/>
      <c r="D48" s="85"/>
      <c r="E48" s="1175" t="s">
        <v>32</v>
      </c>
      <c r="F48" s="1175"/>
      <c r="G48" s="1175"/>
      <c r="H48" s="1176"/>
      <c r="I48" s="86" t="s">
        <v>475</v>
      </c>
      <c r="J48" s="87" t="s">
        <v>475</v>
      </c>
      <c r="K48" s="87" t="s">
        <v>475</v>
      </c>
      <c r="L48" s="87" t="s">
        <v>475</v>
      </c>
      <c r="M48" s="88" t="s">
        <v>475</v>
      </c>
    </row>
    <row r="49" spans="2:13" ht="27.75" customHeight="1" x14ac:dyDescent="0.15">
      <c r="B49" s="1177" t="s">
        <v>33</v>
      </c>
      <c r="C49" s="1178"/>
      <c r="D49" s="89"/>
      <c r="E49" s="1175" t="s">
        <v>34</v>
      </c>
      <c r="F49" s="1175"/>
      <c r="G49" s="1175"/>
      <c r="H49" s="1176"/>
      <c r="I49" s="86">
        <v>204</v>
      </c>
      <c r="J49" s="87">
        <v>470</v>
      </c>
      <c r="K49" s="87">
        <v>702</v>
      </c>
      <c r="L49" s="87">
        <v>842</v>
      </c>
      <c r="M49" s="88">
        <v>1021</v>
      </c>
    </row>
    <row r="50" spans="2:13" ht="27.75" customHeight="1" x14ac:dyDescent="0.15">
      <c r="B50" s="1169"/>
      <c r="C50" s="1170"/>
      <c r="D50" s="85"/>
      <c r="E50" s="1175" t="s">
        <v>35</v>
      </c>
      <c r="F50" s="1175"/>
      <c r="G50" s="1175"/>
      <c r="H50" s="1176"/>
      <c r="I50" s="86">
        <v>93</v>
      </c>
      <c r="J50" s="87">
        <v>42</v>
      </c>
      <c r="K50" s="87">
        <v>36</v>
      </c>
      <c r="L50" s="87">
        <v>27</v>
      </c>
      <c r="M50" s="88">
        <v>23</v>
      </c>
    </row>
    <row r="51" spans="2:13" ht="27.75" customHeight="1" x14ac:dyDescent="0.15">
      <c r="B51" s="1171"/>
      <c r="C51" s="1172"/>
      <c r="D51" s="85"/>
      <c r="E51" s="1175" t="s">
        <v>36</v>
      </c>
      <c r="F51" s="1175"/>
      <c r="G51" s="1175"/>
      <c r="H51" s="1176"/>
      <c r="I51" s="86">
        <v>4803</v>
      </c>
      <c r="J51" s="87">
        <v>4751</v>
      </c>
      <c r="K51" s="87">
        <v>4381</v>
      </c>
      <c r="L51" s="87">
        <v>4533</v>
      </c>
      <c r="M51" s="88">
        <v>4324</v>
      </c>
    </row>
    <row r="52" spans="2:13" ht="27.75" customHeight="1" thickBot="1" x14ac:dyDescent="0.2">
      <c r="B52" s="1179" t="s">
        <v>37</v>
      </c>
      <c r="C52" s="1180"/>
      <c r="D52" s="90"/>
      <c r="E52" s="1181" t="s">
        <v>38</v>
      </c>
      <c r="F52" s="1181"/>
      <c r="G52" s="1181"/>
      <c r="H52" s="1182"/>
      <c r="I52" s="91">
        <v>3232</v>
      </c>
      <c r="J52" s="92">
        <v>2629</v>
      </c>
      <c r="K52" s="92">
        <v>2358</v>
      </c>
      <c r="L52" s="92">
        <v>1656</v>
      </c>
      <c r="M52" s="93">
        <v>1656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36643</v>
      </c>
      <c r="E3" s="116"/>
      <c r="F3" s="117">
        <v>174443</v>
      </c>
      <c r="G3" s="118"/>
      <c r="H3" s="119"/>
    </row>
    <row r="4" spans="1:8" x14ac:dyDescent="0.15">
      <c r="A4" s="120"/>
      <c r="B4" s="121"/>
      <c r="C4" s="122"/>
      <c r="D4" s="123">
        <v>28528</v>
      </c>
      <c r="E4" s="124"/>
      <c r="F4" s="125">
        <v>89518</v>
      </c>
      <c r="G4" s="126"/>
      <c r="H4" s="127"/>
    </row>
    <row r="5" spans="1:8" x14ac:dyDescent="0.15">
      <c r="A5" s="108" t="s">
        <v>509</v>
      </c>
      <c r="B5" s="113"/>
      <c r="C5" s="114"/>
      <c r="D5" s="115">
        <v>27685</v>
      </c>
      <c r="E5" s="116"/>
      <c r="F5" s="117">
        <v>192544</v>
      </c>
      <c r="G5" s="118"/>
      <c r="H5" s="119"/>
    </row>
    <row r="6" spans="1:8" x14ac:dyDescent="0.15">
      <c r="A6" s="120"/>
      <c r="B6" s="121"/>
      <c r="C6" s="122"/>
      <c r="D6" s="123">
        <v>27685</v>
      </c>
      <c r="E6" s="124"/>
      <c r="F6" s="125">
        <v>82235</v>
      </c>
      <c r="G6" s="126"/>
      <c r="H6" s="127"/>
    </row>
    <row r="7" spans="1:8" x14ac:dyDescent="0.15">
      <c r="A7" s="108" t="s">
        <v>510</v>
      </c>
      <c r="B7" s="113"/>
      <c r="C7" s="114"/>
      <c r="D7" s="115">
        <v>32705</v>
      </c>
      <c r="E7" s="116"/>
      <c r="F7" s="117">
        <v>146140</v>
      </c>
      <c r="G7" s="118"/>
      <c r="H7" s="119"/>
    </row>
    <row r="8" spans="1:8" x14ac:dyDescent="0.15">
      <c r="A8" s="120"/>
      <c r="B8" s="121"/>
      <c r="C8" s="122"/>
      <c r="D8" s="123">
        <v>25248</v>
      </c>
      <c r="E8" s="124"/>
      <c r="F8" s="125">
        <v>75451</v>
      </c>
      <c r="G8" s="126"/>
      <c r="H8" s="127"/>
    </row>
    <row r="9" spans="1:8" x14ac:dyDescent="0.15">
      <c r="A9" s="108" t="s">
        <v>511</v>
      </c>
      <c r="B9" s="113"/>
      <c r="C9" s="114"/>
      <c r="D9" s="115">
        <v>27554</v>
      </c>
      <c r="E9" s="116"/>
      <c r="F9" s="117">
        <v>146641</v>
      </c>
      <c r="G9" s="118"/>
      <c r="H9" s="119"/>
    </row>
    <row r="10" spans="1:8" x14ac:dyDescent="0.15">
      <c r="A10" s="120"/>
      <c r="B10" s="121"/>
      <c r="C10" s="122"/>
      <c r="D10" s="123">
        <v>19191</v>
      </c>
      <c r="E10" s="124"/>
      <c r="F10" s="125">
        <v>68142</v>
      </c>
      <c r="G10" s="126"/>
      <c r="H10" s="127"/>
    </row>
    <row r="11" spans="1:8" x14ac:dyDescent="0.15">
      <c r="A11" s="108" t="s">
        <v>512</v>
      </c>
      <c r="B11" s="113"/>
      <c r="C11" s="114"/>
      <c r="D11" s="115">
        <v>105087</v>
      </c>
      <c r="E11" s="116"/>
      <c r="F11" s="117">
        <v>174587</v>
      </c>
      <c r="G11" s="118"/>
      <c r="H11" s="119"/>
    </row>
    <row r="12" spans="1:8" x14ac:dyDescent="0.15">
      <c r="A12" s="120"/>
      <c r="B12" s="121"/>
      <c r="C12" s="128"/>
      <c r="D12" s="123">
        <v>66190</v>
      </c>
      <c r="E12" s="124"/>
      <c r="F12" s="125">
        <v>79695</v>
      </c>
      <c r="G12" s="126"/>
      <c r="H12" s="127"/>
    </row>
    <row r="13" spans="1:8" x14ac:dyDescent="0.15">
      <c r="A13" s="108"/>
      <c r="B13" s="113"/>
      <c r="C13" s="129"/>
      <c r="D13" s="130">
        <v>45935</v>
      </c>
      <c r="E13" s="131"/>
      <c r="F13" s="132">
        <v>166871</v>
      </c>
      <c r="G13" s="133"/>
      <c r="H13" s="119"/>
    </row>
    <row r="14" spans="1:8" x14ac:dyDescent="0.15">
      <c r="A14" s="120"/>
      <c r="B14" s="121"/>
      <c r="C14" s="122"/>
      <c r="D14" s="123">
        <v>33368</v>
      </c>
      <c r="E14" s="124"/>
      <c r="F14" s="125">
        <v>79008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18.68</v>
      </c>
      <c r="C19" s="134">
        <f>ROUND(VALUE(SUBSTITUTE(実質収支比率等に係る経年分析!G$48,"▲","-")),2)</f>
        <v>20.63</v>
      </c>
      <c r="D19" s="134">
        <f>ROUND(VALUE(SUBSTITUTE(実質収支比率等に係る経年分析!H$48,"▲","-")),2)</f>
        <v>18.63</v>
      </c>
      <c r="E19" s="134">
        <f>ROUND(VALUE(SUBSTITUTE(実質収支比率等に係る経年分析!I$48,"▲","-")),2)</f>
        <v>17.239999999999998</v>
      </c>
      <c r="F19" s="134">
        <f>ROUND(VALUE(SUBSTITUTE(実質収支比率等に係る経年分析!J$48,"▲","-")),2)</f>
        <v>8.27</v>
      </c>
    </row>
    <row r="20" spans="1:11" x14ac:dyDescent="0.15">
      <c r="A20" s="134" t="s">
        <v>43</v>
      </c>
      <c r="B20" s="134">
        <f>ROUND(VALUE(SUBSTITUTE(実質収支比率等に係る経年分析!F$47,"▲","-")),2)</f>
        <v>7.93</v>
      </c>
      <c r="C20" s="134">
        <f>ROUND(VALUE(SUBSTITUTE(実質収支比率等に係る経年分析!G$47,"▲","-")),2)</f>
        <v>17.27</v>
      </c>
      <c r="D20" s="134">
        <f>ROUND(VALUE(SUBSTITUTE(実質収支比率等に係る経年分析!H$47,"▲","-")),2)</f>
        <v>26.48</v>
      </c>
      <c r="E20" s="134">
        <f>ROUND(VALUE(SUBSTITUTE(実質収支比率等に係る経年分析!I$47,"▲","-")),2)</f>
        <v>32.86</v>
      </c>
      <c r="F20" s="134">
        <f>ROUND(VALUE(SUBSTITUTE(実質収支比率等に係る経年分析!J$47,"▲","-")),2)</f>
        <v>40.82</v>
      </c>
    </row>
    <row r="21" spans="1:11" x14ac:dyDescent="0.15">
      <c r="A21" s="134" t="s">
        <v>44</v>
      </c>
      <c r="B21" s="134">
        <f>IF(ISNUMBER(VALUE(SUBSTITUTE(実質収支比率等に係る経年分析!F$49,"▲","-"))),ROUND(VALUE(SUBSTITUTE(実質収支比率等に係る経年分析!F$49,"▲","-")),2),NA())</f>
        <v>-3.58</v>
      </c>
      <c r="C21" s="134">
        <f>IF(ISNUMBER(VALUE(SUBSTITUTE(実質収支比率等に係る経年分析!G$49,"▲","-"))),ROUND(VALUE(SUBSTITUTE(実質収支比率等に係る経年分析!G$49,"▲","-")),2),NA())</f>
        <v>-0.27</v>
      </c>
      <c r="D21" s="134">
        <f>IF(ISNUMBER(VALUE(SUBSTITUTE(実質収支比率等に係る経年分析!H$49,"▲","-"))),ROUND(VALUE(SUBSTITUTE(実質収支比率等に係る経年分析!H$49,"▲","-")),2),NA())</f>
        <v>-7.88</v>
      </c>
      <c r="E21" s="134">
        <f>IF(ISNUMBER(VALUE(SUBSTITUTE(実質収支比率等に係る経年分析!I$49,"▲","-"))),ROUND(VALUE(SUBSTITUTE(実質収支比率等に係る経年分析!I$49,"▲","-")),2),NA())</f>
        <v>-11.83</v>
      </c>
      <c r="F21" s="134">
        <f>IF(ISNUMBER(VALUE(SUBSTITUTE(実質収支比率等に係る経年分析!J$49,"▲","-"))),ROUND(VALUE(SUBSTITUTE(実質収支比率等に係る経年分析!J$49,"▲","-")),2),NA())</f>
        <v>-15.85</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農業集落排水事業会計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0.57999999999999996</v>
      </c>
    </row>
    <row r="32" spans="1:11" x14ac:dyDescent="0.15">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2.0499999999999998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0.95</v>
      </c>
    </row>
    <row r="33" spans="1:16" x14ac:dyDescent="0.15">
      <c r="A33" s="135" t="str">
        <f>IF(連結実質赤字比率に係る赤字・黒字の構成分析!C$37="",NA(),連結実質赤字比率に係る赤字・黒字の構成分析!C$37)</f>
        <v>下水道事業会計</v>
      </c>
      <c r="B33" s="135">
        <f>IF(ROUND(VALUE(SUBSTITUTE(連結実質赤字比率に係る赤字・黒字の構成分析!F$37,"▲", "-")), 2) &lt; 0, ABS(ROUND(VALUE(SUBSTITUTE(連結実質赤字比率に係る赤字・黒字の構成分析!F$37,"▲", "-")), 2)), NA())</f>
        <v>3.25</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1.37</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2.2200000000000002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3.78</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17.239999999999998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8.27</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471</v>
      </c>
      <c r="E42" s="136"/>
      <c r="F42" s="136"/>
      <c r="G42" s="136">
        <f>'実質公債費比率（分子）の構造'!L$52</f>
        <v>439</v>
      </c>
      <c r="H42" s="136"/>
      <c r="I42" s="136"/>
      <c r="J42" s="136">
        <f>'実質公債費比率（分子）の構造'!M$52</f>
        <v>389</v>
      </c>
      <c r="K42" s="136"/>
      <c r="L42" s="136"/>
      <c r="M42" s="136">
        <f>'実質公債費比率（分子）の構造'!N$52</f>
        <v>391</v>
      </c>
      <c r="N42" s="136"/>
      <c r="O42" s="136"/>
      <c r="P42" s="136">
        <f>'実質公債費比率（分子）の構造'!O$52</f>
        <v>392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8</v>
      </c>
      <c r="C44" s="136"/>
      <c r="D44" s="136"/>
      <c r="E44" s="136">
        <f>'実質公債費比率（分子）の構造'!L$50</f>
        <v>8</v>
      </c>
      <c r="F44" s="136"/>
      <c r="G44" s="136"/>
      <c r="H44" s="136">
        <f>'実質公債費比率（分子）の構造'!M$50</f>
        <v>8</v>
      </c>
      <c r="I44" s="136"/>
      <c r="J44" s="136"/>
      <c r="K44" s="136">
        <f>'実質公債費比率（分子）の構造'!N$50</f>
        <v>8</v>
      </c>
      <c r="L44" s="136"/>
      <c r="M44" s="136"/>
      <c r="N44" s="136">
        <f>'実質公債費比率（分子）の構造'!O$50</f>
        <v>25</v>
      </c>
      <c r="O44" s="136"/>
      <c r="P44" s="136"/>
    </row>
    <row r="45" spans="1:16" x14ac:dyDescent="0.15">
      <c r="A45" s="136" t="s">
        <v>54</v>
      </c>
      <c r="B45" s="136">
        <f>'実質公債費比率（分子）の構造'!K$49</f>
        <v>25</v>
      </c>
      <c r="C45" s="136"/>
      <c r="D45" s="136"/>
      <c r="E45" s="136">
        <f>'実質公債費比率（分子）の構造'!L$49</f>
        <v>23</v>
      </c>
      <c r="F45" s="136"/>
      <c r="G45" s="136"/>
      <c r="H45" s="136">
        <f>'実質公債費比率（分子）の構造'!M$49</f>
        <v>20</v>
      </c>
      <c r="I45" s="136"/>
      <c r="J45" s="136"/>
      <c r="K45" s="136">
        <f>'実質公債費比率（分子）の構造'!N$49</f>
        <v>17</v>
      </c>
      <c r="L45" s="136"/>
      <c r="M45" s="136"/>
      <c r="N45" s="136">
        <f>'実質公債費比率（分子）の構造'!O$49</f>
        <v>3</v>
      </c>
      <c r="O45" s="136"/>
      <c r="P45" s="136"/>
    </row>
    <row r="46" spans="1:16" x14ac:dyDescent="0.15">
      <c r="A46" s="136" t="s">
        <v>55</v>
      </c>
      <c r="B46" s="136">
        <f>'実質公債費比率（分子）の構造'!K$48</f>
        <v>187</v>
      </c>
      <c r="C46" s="136"/>
      <c r="D46" s="136"/>
      <c r="E46" s="136">
        <f>'実質公債費比率（分子）の構造'!L$48</f>
        <v>199</v>
      </c>
      <c r="F46" s="136"/>
      <c r="G46" s="136"/>
      <c r="H46" s="136">
        <f>'実質公債費比率（分子）の構造'!M$48</f>
        <v>195</v>
      </c>
      <c r="I46" s="136"/>
      <c r="J46" s="136"/>
      <c r="K46" s="136">
        <f>'実質公債費比率（分子）の構造'!N$48</f>
        <v>214</v>
      </c>
      <c r="L46" s="136"/>
      <c r="M46" s="136"/>
      <c r="N46" s="136">
        <f>'実質公債費比率（分子）の構造'!O$48</f>
        <v>226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744</v>
      </c>
      <c r="C49" s="136"/>
      <c r="D49" s="136"/>
      <c r="E49" s="136">
        <f>'実質公債費比率（分子）の構造'!L$45</f>
        <v>684</v>
      </c>
      <c r="F49" s="136"/>
      <c r="G49" s="136"/>
      <c r="H49" s="136">
        <f>'実質公債費比率（分子）の構造'!M$45</f>
        <v>601</v>
      </c>
      <c r="I49" s="136"/>
      <c r="J49" s="136"/>
      <c r="K49" s="136">
        <f>'実質公債費比率（分子）の構造'!N$45</f>
        <v>563</v>
      </c>
      <c r="L49" s="136"/>
      <c r="M49" s="136"/>
      <c r="N49" s="136">
        <f>'実質公債費比率（分子）の構造'!O$45</f>
        <v>537</v>
      </c>
      <c r="O49" s="136"/>
      <c r="P49" s="136"/>
    </row>
    <row r="50" spans="1:16" x14ac:dyDescent="0.15">
      <c r="A50" s="136" t="s">
        <v>59</v>
      </c>
      <c r="B50" s="136" t="e">
        <f>NA()</f>
        <v>#N/A</v>
      </c>
      <c r="C50" s="136">
        <f>IF(ISNUMBER('実質公債費比率（分子）の構造'!K$53),'実質公債費比率（分子）の構造'!K$53,NA())</f>
        <v>493</v>
      </c>
      <c r="D50" s="136" t="e">
        <f>NA()</f>
        <v>#N/A</v>
      </c>
      <c r="E50" s="136" t="e">
        <f>NA()</f>
        <v>#N/A</v>
      </c>
      <c r="F50" s="136">
        <f>IF(ISNUMBER('実質公債費比率（分子）の構造'!L$53),'実質公債費比率（分子）の構造'!L$53,NA())</f>
        <v>475</v>
      </c>
      <c r="G50" s="136" t="e">
        <f>NA()</f>
        <v>#N/A</v>
      </c>
      <c r="H50" s="136" t="e">
        <f>NA()</f>
        <v>#N/A</v>
      </c>
      <c r="I50" s="136">
        <f>IF(ISNUMBER('実質公債費比率（分子）の構造'!M$53),'実質公債費比率（分子）の構造'!M$53,NA())</f>
        <v>435</v>
      </c>
      <c r="J50" s="136" t="e">
        <f>NA()</f>
        <v>#N/A</v>
      </c>
      <c r="K50" s="136" t="e">
        <f>NA()</f>
        <v>#N/A</v>
      </c>
      <c r="L50" s="136">
        <f>IF(ISNUMBER('実質公債費比率（分子）の構造'!N$53),'実質公債費比率（分子）の構造'!N$53,NA())</f>
        <v>411</v>
      </c>
      <c r="M50" s="136" t="e">
        <f>NA()</f>
        <v>#N/A</v>
      </c>
      <c r="N50" s="136" t="e">
        <f>NA()</f>
        <v>#N/A</v>
      </c>
      <c r="O50" s="136">
        <f>IF(ISNUMBER('実質公債費比率（分子）の構造'!O$53),'実質公債費比率（分子）の構造'!O$53,NA())</f>
        <v>399</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4803</v>
      </c>
      <c r="E56" s="135"/>
      <c r="F56" s="135"/>
      <c r="G56" s="135">
        <f>'将来負担比率（分子）の構造'!J$51</f>
        <v>4751</v>
      </c>
      <c r="H56" s="135"/>
      <c r="I56" s="135"/>
      <c r="J56" s="135">
        <f>'将来負担比率（分子）の構造'!K$51</f>
        <v>4381</v>
      </c>
      <c r="K56" s="135"/>
      <c r="L56" s="135"/>
      <c r="M56" s="135">
        <f>'将来負担比率（分子）の構造'!L$51</f>
        <v>4533</v>
      </c>
      <c r="N56" s="135"/>
      <c r="O56" s="135"/>
      <c r="P56" s="135">
        <f>'将来負担比率（分子）の構造'!M$51</f>
        <v>4324</v>
      </c>
    </row>
    <row r="57" spans="1:16" x14ac:dyDescent="0.15">
      <c r="A57" s="135" t="s">
        <v>35</v>
      </c>
      <c r="B57" s="135"/>
      <c r="C57" s="135"/>
      <c r="D57" s="135">
        <f>'将来負担比率（分子）の構造'!I$50</f>
        <v>93</v>
      </c>
      <c r="E57" s="135"/>
      <c r="F57" s="135"/>
      <c r="G57" s="135">
        <f>'将来負担比率（分子）の構造'!J$50</f>
        <v>42</v>
      </c>
      <c r="H57" s="135"/>
      <c r="I57" s="135"/>
      <c r="J57" s="135">
        <f>'将来負担比率（分子）の構造'!K$50</f>
        <v>36</v>
      </c>
      <c r="K57" s="135"/>
      <c r="L57" s="135"/>
      <c r="M57" s="135">
        <f>'将来負担比率（分子）の構造'!L$50</f>
        <v>27</v>
      </c>
      <c r="N57" s="135"/>
      <c r="O57" s="135"/>
      <c r="P57" s="135">
        <f>'将来負担比率（分子）の構造'!M$50</f>
        <v>23</v>
      </c>
    </row>
    <row r="58" spans="1:16" x14ac:dyDescent="0.15">
      <c r="A58" s="135" t="s">
        <v>34</v>
      </c>
      <c r="B58" s="135"/>
      <c r="C58" s="135"/>
      <c r="D58" s="135">
        <f>'将来負担比率（分子）の構造'!I$49</f>
        <v>204</v>
      </c>
      <c r="E58" s="135"/>
      <c r="F58" s="135"/>
      <c r="G58" s="135">
        <f>'将来負担比率（分子）の構造'!J$49</f>
        <v>470</v>
      </c>
      <c r="H58" s="135"/>
      <c r="I58" s="135"/>
      <c r="J58" s="135">
        <f>'将来負担比率（分子）の構造'!K$49</f>
        <v>702</v>
      </c>
      <c r="K58" s="135"/>
      <c r="L58" s="135"/>
      <c r="M58" s="135">
        <f>'将来負担比率（分子）の構造'!L$49</f>
        <v>842</v>
      </c>
      <c r="N58" s="135"/>
      <c r="O58" s="135"/>
      <c r="P58" s="135">
        <f>'将来負担比率（分子）の構造'!M$49</f>
        <v>1021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12</v>
      </c>
      <c r="C61" s="135"/>
      <c r="D61" s="135"/>
      <c r="E61" s="135">
        <f>'将来負担比率（分子）の構造'!J$46</f>
        <v>11</v>
      </c>
      <c r="F61" s="135"/>
      <c r="G61" s="135"/>
      <c r="H61" s="135">
        <f>'将来負担比率（分子）の構造'!K$46</f>
        <v>10</v>
      </c>
      <c r="I61" s="135"/>
      <c r="J61" s="135"/>
      <c r="K61" s="135">
        <f>'将来負担比率（分子）の構造'!L$46</f>
        <v>9</v>
      </c>
      <c r="L61" s="135"/>
      <c r="M61" s="135"/>
      <c r="N61" s="135">
        <f>'将来負担比率（分子）の構造'!M$46</f>
        <v>8</v>
      </c>
      <c r="O61" s="135"/>
      <c r="P61" s="135"/>
    </row>
    <row r="62" spans="1:16" x14ac:dyDescent="0.15">
      <c r="A62" s="135" t="s">
        <v>29</v>
      </c>
      <c r="B62" s="135">
        <f>'将来負担比率（分子）の構造'!I$45</f>
        <v>1077</v>
      </c>
      <c r="C62" s="135"/>
      <c r="D62" s="135"/>
      <c r="E62" s="135">
        <f>'将来負担比率（分子）の構造'!J$45</f>
        <v>991</v>
      </c>
      <c r="F62" s="135"/>
      <c r="G62" s="135"/>
      <c r="H62" s="135">
        <f>'将来負担比率（分子）の構造'!K$45</f>
        <v>911</v>
      </c>
      <c r="I62" s="135"/>
      <c r="J62" s="135"/>
      <c r="K62" s="135">
        <f>'将来負担比率（分子）の構造'!L$45</f>
        <v>814</v>
      </c>
      <c r="L62" s="135"/>
      <c r="M62" s="135"/>
      <c r="N62" s="135">
        <f>'将来負担比率（分子）の構造'!M$45</f>
        <v>713</v>
      </c>
      <c r="O62" s="135"/>
      <c r="P62" s="135"/>
    </row>
    <row r="63" spans="1:16" x14ac:dyDescent="0.15">
      <c r="A63" s="135" t="s">
        <v>28</v>
      </c>
      <c r="B63" s="135">
        <f>'将来負担比率（分子）の構造'!I$44</f>
        <v>140</v>
      </c>
      <c r="C63" s="135"/>
      <c r="D63" s="135"/>
      <c r="E63" s="135">
        <f>'将来負担比率（分子）の構造'!J$44</f>
        <v>129</v>
      </c>
      <c r="F63" s="135"/>
      <c r="G63" s="135"/>
      <c r="H63" s="135">
        <f>'将来負担比率（分子）の構造'!K$44</f>
        <v>127</v>
      </c>
      <c r="I63" s="135"/>
      <c r="J63" s="135"/>
      <c r="K63" s="135">
        <f>'将来負担比率（分子）の構造'!L$44</f>
        <v>126</v>
      </c>
      <c r="L63" s="135"/>
      <c r="M63" s="135"/>
      <c r="N63" s="135">
        <f>'将来負担比率（分子）の構造'!M$44</f>
        <v>52</v>
      </c>
      <c r="O63" s="135"/>
      <c r="P63" s="135"/>
    </row>
    <row r="64" spans="1:16" x14ac:dyDescent="0.15">
      <c r="A64" s="135" t="s">
        <v>27</v>
      </c>
      <c r="B64" s="135">
        <f>'将来負担比率（分子）の構造'!I$43</f>
        <v>2277</v>
      </c>
      <c r="C64" s="135"/>
      <c r="D64" s="135"/>
      <c r="E64" s="135">
        <f>'将来負担比率（分子）の構造'!J$43</f>
        <v>2307</v>
      </c>
      <c r="F64" s="135"/>
      <c r="G64" s="135"/>
      <c r="H64" s="135">
        <f>'将来負担比率（分子）の構造'!K$43</f>
        <v>2409</v>
      </c>
      <c r="I64" s="135"/>
      <c r="J64" s="135"/>
      <c r="K64" s="135">
        <f>'将来負担比率（分子）の構造'!L$43</f>
        <v>2431</v>
      </c>
      <c r="L64" s="135"/>
      <c r="M64" s="135"/>
      <c r="N64" s="135">
        <f>'将来負担比率（分子）の構造'!M$43</f>
        <v>2539</v>
      </c>
      <c r="O64" s="135"/>
      <c r="P64" s="135"/>
    </row>
    <row r="65" spans="1:16" x14ac:dyDescent="0.15">
      <c r="A65" s="135" t="s">
        <v>26</v>
      </c>
      <c r="B65" s="135">
        <f>'将来負担比率（分子）の構造'!I$42</f>
        <v>72</v>
      </c>
      <c r="C65" s="135"/>
      <c r="D65" s="135"/>
      <c r="E65" s="135">
        <f>'将来負担比率（分子）の構造'!J$42</f>
        <v>63</v>
      </c>
      <c r="F65" s="135"/>
      <c r="G65" s="135"/>
      <c r="H65" s="135">
        <f>'将来負担比率（分子）の構造'!K$42</f>
        <v>55</v>
      </c>
      <c r="I65" s="135"/>
      <c r="J65" s="135"/>
      <c r="K65" s="135">
        <f>'将来負担比率（分子）の構造'!L$42</f>
        <v>47</v>
      </c>
      <c r="L65" s="135"/>
      <c r="M65" s="135"/>
      <c r="N65" s="135">
        <f>'将来負担比率（分子）の構造'!M$42</f>
        <v>144</v>
      </c>
      <c r="O65" s="135"/>
      <c r="P65" s="135"/>
    </row>
    <row r="66" spans="1:16" x14ac:dyDescent="0.15">
      <c r="A66" s="135" t="s">
        <v>25</v>
      </c>
      <c r="B66" s="135">
        <f>'将来負担比率（分子）の構造'!I$41</f>
        <v>4755</v>
      </c>
      <c r="C66" s="135"/>
      <c r="D66" s="135"/>
      <c r="E66" s="135">
        <f>'将来負担比率（分子）の構造'!J$41</f>
        <v>4390</v>
      </c>
      <c r="F66" s="135"/>
      <c r="G66" s="135"/>
      <c r="H66" s="135">
        <f>'将来負担比率（分子）の構造'!K$41</f>
        <v>3965</v>
      </c>
      <c r="I66" s="135"/>
      <c r="J66" s="135"/>
      <c r="K66" s="135">
        <f>'将来負担比率（分子）の構造'!L$41</f>
        <v>3631</v>
      </c>
      <c r="L66" s="135"/>
      <c r="M66" s="135"/>
      <c r="N66" s="135">
        <f>'将来負担比率（分子）の構造'!M$41</f>
        <v>3567</v>
      </c>
      <c r="O66" s="135"/>
      <c r="P66" s="135"/>
    </row>
    <row r="67" spans="1:16" x14ac:dyDescent="0.15">
      <c r="A67" s="135" t="s">
        <v>63</v>
      </c>
      <c r="B67" s="135" t="e">
        <f>NA()</f>
        <v>#N/A</v>
      </c>
      <c r="C67" s="135">
        <f>IF(ISNUMBER('将来負担比率（分子）の構造'!I$52), IF('将来負担比率（分子）の構造'!I$52 &lt; 0, 0, '将来負担比率（分子）の構造'!I$52), NA())</f>
        <v>3232</v>
      </c>
      <c r="D67" s="135" t="e">
        <f>NA()</f>
        <v>#N/A</v>
      </c>
      <c r="E67" s="135" t="e">
        <f>NA()</f>
        <v>#N/A</v>
      </c>
      <c r="F67" s="135">
        <f>IF(ISNUMBER('将来負担比率（分子）の構造'!J$52), IF('将来負担比率（分子）の構造'!J$52 &lt; 0, 0, '将来負担比率（分子）の構造'!J$52), NA())</f>
        <v>2629</v>
      </c>
      <c r="G67" s="135" t="e">
        <f>NA()</f>
        <v>#N/A</v>
      </c>
      <c r="H67" s="135" t="e">
        <f>NA()</f>
        <v>#N/A</v>
      </c>
      <c r="I67" s="135">
        <f>IF(ISNUMBER('将来負担比率（分子）の構造'!K$52), IF('将来負担比率（分子）の構造'!K$52 &lt; 0, 0, '将来負担比率（分子）の構造'!K$52), NA())</f>
        <v>2358</v>
      </c>
      <c r="J67" s="135" t="e">
        <f>NA()</f>
        <v>#N/A</v>
      </c>
      <c r="K67" s="135" t="e">
        <f>NA()</f>
        <v>#N/A</v>
      </c>
      <c r="L67" s="135">
        <f>IF(ISNUMBER('将来負担比率（分子）の構造'!L$52), IF('将来負担比率（分子）の構造'!L$52 &lt; 0, 0, '将来負担比率（分子）の構造'!L$52), NA())</f>
        <v>1656</v>
      </c>
      <c r="M67" s="135" t="e">
        <f>NA()</f>
        <v>#N/A</v>
      </c>
      <c r="N67" s="135" t="e">
        <f>NA()</f>
        <v>#N/A</v>
      </c>
      <c r="O67" s="135">
        <f>IF(ISNUMBER('将来負担比率（分子）の構造'!M$52), IF('将来負担比率（分子）の構造'!M$52 &lt; 0, 0, '将来負担比率（分子）の構造'!M$52), NA())</f>
        <v>1656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2015-05-07T06:12:24Z</cp:lastPrinted>
  <dcterms:created xsi:type="dcterms:W3CDTF">2015-02-17T05:57:13Z</dcterms:created>
  <dcterms:modified xsi:type="dcterms:W3CDTF">2015-05-08T02:57:16Z</dcterms:modified>
  <cp:category/>
</cp:coreProperties>
</file>