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FA8B0BA1-D239-45E8-819F-36219D282803}" xr6:coauthVersionLast="36" xr6:coauthVersionMax="36" xr10:uidLastSave="{00000000-0000-0000-0000-000000000000}"/>
  <bookViews>
    <workbookView xWindow="0" yWindow="0" windowWidth="21600" windowHeight="107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AA77" i="12" l="1"/>
  <c r="AA76" i="12" l="1"/>
  <c r="AA73" i="12"/>
  <c r="AA72" i="12"/>
  <c r="AA71" i="12"/>
  <c r="AA70" i="12"/>
  <c r="AA69" i="12"/>
  <c r="AU63" i="12" l="1"/>
  <c r="AP63" i="12"/>
  <c r="AA68" i="12"/>
  <c r="AA34" i="12" l="1"/>
  <c r="AA33" i="12"/>
  <c r="AA32" i="12"/>
  <c r="AA31" i="12"/>
  <c r="AA30" i="12"/>
  <c r="AA29" i="12"/>
  <c r="AA28"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l="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<sst xmlns="http://schemas.openxmlformats.org/spreadsheetml/2006/main" count="1109" uniqueCount="603">
  <si>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</si>
  <si>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</si>
  <si>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</si>
  <si>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</si>
  <si>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</si>
  <si>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</si>
  <si>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</si>
  <si>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</si>
  <si>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</si>
  <si>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</si>
  <si>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</si>
  <si>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</si>
  <si>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</si>
  <si>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</si>
  <si>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</si>
  <si>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</si>
  <si>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</si>
  <si>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</si>
  <si>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</si>
  <si>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</si>
  <si>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</si>
  <si>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</si>
  <si>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</si>
  <si>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</si>
  <si>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</si>
  <si>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</si>
  <si>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</si>
  <si>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</si>
  <si>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</si>
  <si>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</si>
  <si>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</si>
  <si>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</si>
  <si>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</si>
  <si>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</si>
  <si>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</si>
  <si>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</si>
  <si>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</si>
  <si>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</si>
  <si>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</si>
  <si>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</si>
  <si>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</si>
  <si>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</si>
  <si>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</si>
  <si>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</si>
  <si>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</si>
  <si>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</si>
  <si>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</si>
  <si>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</si>
  <si>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</si>
  <si>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</si>
  <si>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</si>
  <si>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</si>
  <si>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</si>
  <si>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</si>
  <si>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</si>
  <si>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</si>
  <si>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</si>
  <si>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</si>
  <si>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</si>
  <si>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</si>
  <si>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</si>
  <si>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</si>
  <si>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</si>
  <si>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</si>
  <si>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</si>
  <si>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</si>
  <si>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</si>
  <si>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</si>
  <si>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</si>
  <si>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</si>
  <si>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</si>
  <si>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</si>
  <si>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</si>
  <si>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</si>
  <si>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</si>
  <si>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</si>
  <si>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</si>
  <si>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</si>
  <si>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</si>
  <si>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</si>
  <si>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</si>
  <si>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</si>
  <si>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</si>
  <si>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</si>
  <si>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</si>
  <si>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</si>
  <si>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</si>
  <si>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</si>
  <si>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</si>
  <si>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</si>
  <si>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</si>
  <si>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</si>
  <si>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</si>
  <si>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</si>
  <si>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</si>
  <si>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</si>
  <si>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</si>
  <si>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</si>
  <si>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</si>
  <si>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</si>
  <si>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</si>
  <si>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</si>
  <si>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</si>
  <si>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</si>
  <si>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</si>
  <si>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</si>
  <si>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</si>
  <si>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</si>
  <si>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</si>
  <si>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</si>
  <si>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</si>
  <si>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</si>
  <si>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</si>
  <si>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</si>
  <si>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</si>
  <si>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</si>
  <si>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</si>
  <si>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</si>
  <si>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</si>
  <si>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</si>
  <si>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</si>
  <si>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</si>
  <si>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</si>
  <si>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</si>
  <si>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</si>
  <si>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</si>
  <si>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</si>
  <si>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</si>
  <si>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</si>
  <si>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</si>
  <si>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</si>
  <si>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</si>
  <si>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</si>
  <si>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</si>
  <si>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</si>
  <si>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</si>
  <si>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</si>
  <si>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</si>
  <si>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</si>
  <si>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</si>
  <si>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</si>
  <si>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</si>
  <si>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</si>
  <si>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</si>
  <si>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</si>
  <si>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</si>
  <si>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</si>
  <si>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</si>
  <si>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</si>
  <si>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</si>
  <si>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</si>
  <si>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</si>
  <si>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</si>
  <si>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</si>
  <si>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</si>
  <si>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</si>
  <si>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</si>
  <si>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</si>
  <si>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</si>
  <si>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</si>
  <si>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</si>
  <si>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</si>
  <si>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</si>
  <si>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</si>
  <si>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</si>
  <si>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</si>
  <si>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</si>
  <si>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</si>
  <si>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</si>
  <si>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</si>
  <si>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</si>
  <si>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</si>
  <si>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</si>
  <si>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</si>
  <si>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</si>
  <si>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</si>
  <si>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</si>
  <si>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</si>
  <si>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</si>
  <si>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</si>
  <si>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</si>
  <si>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</si>
  <si>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</si>
  <si>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</si>
  <si>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</si>
  <si>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</si>
  <si>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</si>
  <si>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</si>
  <si>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</si>
  <si>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</si>
  <si>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</si>
  <si>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</si>
  <si>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</si>
  <si>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</si>
  <si>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</si>
  <si>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</si>
  <si>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</si>
  <si>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</si>
  <si>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</si>
  <si>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</si>
  <si>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</si>
  <si>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</si>
  <si>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</si>
  <si>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</si>
  <si>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</si>
  <si>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</si>
  <si>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</si>
  <si>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</si>
  <si>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</si>
  <si>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</si>
  <si>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青森県中泊町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</si>
  <si>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</si>
  <si>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</si>
  <si>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</si>
  <si>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</si>
  <si>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</si>
  <si>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</si>
  <si>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</si>
  <si>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</si>
  <si>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</si>
  <si>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</si>
  <si>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</si>
  <si>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</si>
  <si>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</si>
  <si>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</si>
  <si>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</si>
  <si>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</si>
  <si>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</si>
  <si>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</si>
  <si>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</si>
  <si>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</si>
  <si>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</si>
  <si>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</si>
  <si>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</si>
  <si>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</si>
  <si>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</si>
  <si>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</si>
  <si>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</si>
  <si>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</si>
  <si>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</si>
  <si>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</si>
  <si>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</si>
  <si>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</si>
  <si>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</si>
  <si>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</si>
  <si>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</si>
  <si>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</si>
  <si>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</si>
  <si>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</si>
  <si>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</si>
  <si>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</si>
  <si>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</si>
  <si>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</si>
  <si>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</si>
  <si>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</si>
  <si>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</si>
  <si>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</si>
  <si>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</si>
  <si>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</si>
  <si>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</si>
  <si>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</si>
  <si>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</si>
  <si>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</si>
  <si>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</si>
  <si>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</si>
  <si>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</si>
  <si>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</si>
  <si>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</si>
  <si>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</si>
  <si>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</si>
  <si>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</si>
  <si>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</si>
  <si>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</si>
  <si>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</si>
  <si>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</si>
  <si>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</si>
  <si>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</si>
  <si>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</si>
  <si>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</si>
  <si>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</si>
  <si>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</si>
  <si>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</si>
  <si>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</si>
  <si>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</si>
  <si>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</si>
  <si>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</si>
  <si>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</si>
  <si>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</si>
  <si>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</si>
  <si>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</si>
  <si>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</si>
  <si>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</si>
  <si>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</si>
  <si>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</si>
  <si>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</si>
  <si>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</si>
  <si>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</si>
  <si>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</si>
  <si>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</si>
  <si>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</si>
  <si>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</si>
  <si>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</si>
  <si>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</si>
  <si>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</si>
  <si>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</si>
  <si>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</si>
  <si>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</si>
  <si>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</si>
  <si>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</si>
  <si>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</si>
  <si>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</si>
  <si>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</si>
  <si>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</si>
  <si>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</si>
  <si>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</si>
  <si>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</si>
  <si>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</si>
  <si>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</si>
  <si>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</si>
  <si>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</si>
  <si>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</si>
  <si>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</si>
  <si>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</si>
  <si>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</si>
  <si>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</si>
  <si>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</si>
  <si>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</si>
  <si>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</si>
  <si>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</si>
  <si>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</si>
  <si>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</si>
  <si>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</si>
  <si>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</si>
  <si>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</si>
  <si>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</si>
  <si>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</si>
  <si>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</si>
  <si>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</si>
  <si>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</si>
  <si>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</si>
  <si>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</si>
  <si>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</si>
  <si>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</si>
  <si>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</si>
  <si>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</si>
  <si>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</si>
  <si>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</si>
  <si>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</si>
  <si>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</si>
  <si>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</si>
  <si>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</si>
  <si>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</si>
  <si>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</si>
  <si>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</si>
  <si>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</si>
  <si>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</si>
  <si>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</si>
  <si>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</si>
  <si>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</si>
  <si>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</si>
  <si>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</si>
  <si>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</si>
  <si>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</si>
  <si>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青森県中泊町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</si>
  <si>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</si>
  <si>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</si>
  <si>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</si>
  <si>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</si>
  <si>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</si>
  <si>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</si>
  <si>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</si>
  <si>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</si>
  <si>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</si>
  <si>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</si>
  <si>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</si>
  <si>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</si>
  <si>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</si>
  <si>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</si>
  <si>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</si>
  <si>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</si>
  <si>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</si>
  <si>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</si>
  <si>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</si>
  <si>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</si>
  <si>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</si>
  <si>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</si>
  <si>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</si>
  <si>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</si>
  <si>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</si>
  <si>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</si>
  <si>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</si>
  <si>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</si>
  <si>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</si>
  <si>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</si>
  <si>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</si>
  <si>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</si>
  <si>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</si>
  <si>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</si>
  <si>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中泊町国民健康保険特別会計（事業勘定）</t>
    <phoneticPr fontId="5"/>
  </si>
  <si>
    <t>中泊町国民健康保険特別会計（診療施設勘定）</t>
    <phoneticPr fontId="5"/>
  </si>
  <si>
    <t>中泊町介護保険事業特別会計</t>
    <phoneticPr fontId="5"/>
  </si>
  <si>
    <t>中泊町後期高齢医療特別会計</t>
    <phoneticPr fontId="5"/>
  </si>
  <si>
    <t>中泊町水道事業特別会計</t>
    <phoneticPr fontId="5"/>
  </si>
  <si>
    <t>法適用企業</t>
    <phoneticPr fontId="5"/>
  </si>
  <si>
    <t>中泊町農業集落排水事業特別会計</t>
    <phoneticPr fontId="5"/>
  </si>
  <si>
    <t>法非適用企業</t>
    <phoneticPr fontId="5"/>
  </si>
  <si>
    <t>中泊町漁業集落排水事業特別会計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</si>
  <si>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</si>
  <si>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</si>
  <si>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</si>
  <si>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</si>
  <si>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</si>
  <si>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</si>
  <si>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</si>
  <si>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</si>
  <si>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</si>
  <si>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</si>
  <si>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</si>
  <si>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</si>
  <si>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</si>
  <si>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</si>
  <si>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</si>
  <si>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</si>
  <si>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</si>
  <si>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</si>
  <si>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</si>
  <si>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</si>
  <si>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</si>
  <si>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</si>
  <si>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</si>
  <si>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</si>
  <si>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</si>
  <si>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</si>
  <si>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</si>
  <si>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</si>
  <si>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</si>
  <si>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</si>
  <si>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</si>
  <si>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</si>
  <si>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</si>
  <si>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</si>
  <si>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</si>
  <si>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</si>
  <si>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</si>
  <si>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</si>
  <si>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</si>
  <si>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</si>
  <si>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</si>
  <si>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</si>
  <si>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</si>
  <si>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</si>
  <si>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</si>
  <si>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</si>
  <si>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</si>
  <si>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</si>
  <si>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</si>
  <si>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</si>
  <si>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</si>
  <si>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</si>
  <si>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</si>
  <si>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</si>
  <si>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</si>
  <si>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</si>
  <si>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</si>
  <si>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</si>
  <si>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</si>
  <si>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</si>
  <si>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中泊町農業集落排水事業特別会計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</si>
  <si>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</si>
  <si>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</si>
  <si>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中泊町国民健康保険特別会計（診療施設勘定）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</si>
  <si>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</si>
  <si>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</si>
  <si>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</si>
  <si>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</si>
  <si>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</si>
  <si>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</si>
  <si>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</si>
  <si>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</si>
  <si>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</si>
  <si>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</si>
  <si>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</si>
  <si>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</si>
  <si>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</si>
  <si>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</si>
  <si>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</si>
  <si>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</si>
  <si>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</si>
  <si>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</si>
  <si>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</si>
  <si>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</si>
  <si>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</si>
  <si>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</si>
  <si>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</si>
  <si>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</si>
  <si>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</si>
  <si>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</si>
  <si>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</si>
  <si>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</si>
  <si>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</si>
  <si>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</si>
  <si>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</si>
  <si>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</si>
  <si>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</si>
  <si>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</si>
  <si>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</si>
  <si>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</si>
  <si>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</si>
  <si>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</si>
  <si>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</si>
  <si>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</si>
  <si>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</si>
  <si>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</si>
  <si>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</si>
  <si>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</si>
  <si>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</si>
  <si>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</si>
  <si>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</si>
  <si>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</si>
  <si>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</si>
  <si>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</si>
  <si>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</si>
  <si>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</si>
  <si>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</si>
  <si>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</si>
  <si>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</si>
  <si>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</si>
  <si>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</si>
  <si>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</si>
  <si>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</si>
  <si>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</si>
  <si>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</si>
  <si>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</si>
  <si>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</si>
  <si>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</si>
  <si>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</si>
  <si>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</si>
  <si>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</si>
  <si>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</si>
  <si>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</si>
  <si>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</si>
  <si>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</si>
  <si>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</si>
  <si>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</si>
  <si>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</si>
  <si>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</si>
  <si>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</si>
  <si>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</si>
  <si>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</si>
  <si>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</si>
  <si>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</si>
  <si>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</si>
  <si>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</si>
  <si>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</si>
  <si>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</si>
  <si>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中泊町水道事業特別会計</t>
  </si>
  <si>
    <t>一般会計</t>
  </si>
  <si>
    <t>中泊町国民健康保険特別会計（事業勘定）</t>
  </si>
  <si>
    <t>▲ 2.35</t>
  </si>
  <si>
    <t>中泊町介護保険事業特別会計</t>
  </si>
  <si>
    <t>中泊町後期高齢医療特別会計</t>
  </si>
  <si>
    <t>中泊町農業集落排水事業特別会計</t>
  </si>
  <si>
    <t>中泊町漁業集落排水事業特別会計</t>
  </si>
  <si>
    <t>中泊町国民健康保険特別会計（診療施設勘定）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</si>
  <si>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</si>
  <si>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</si>
  <si>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</si>
  <si>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</si>
  <si>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</si>
  <si>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</si>
  <si>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</si>
  <si>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</si>
  <si>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青森県市町村職員退職手当組合</t>
  </si>
  <si>
    <t>青森県交通災害共済組合</t>
    <phoneticPr fontId="2"/>
  </si>
  <si>
    <t>青森県後期高齢者医療広域連合(一般会計)</t>
    <rPh sb="15" eb="17">
      <t>イッパン</t>
    </rPh>
    <rPh sb="17" eb="19">
      <t>カイケイ</t>
    </rPh>
    <phoneticPr fontId="5"/>
  </si>
  <si>
    <t>青森県後期高齢者医療広域連合(特別会計)</t>
    <rPh sb="15" eb="17">
      <t>トクベツ</t>
    </rPh>
    <rPh sb="17" eb="19">
      <t>カイケイ</t>
    </rPh>
    <phoneticPr fontId="5"/>
  </si>
  <si>
    <t>青森県市町村総合事務組合</t>
  </si>
  <si>
    <t>五所川原地区消防事務組合</t>
  </si>
  <si>
    <t>つがる西北五広域連合(病院事業会計)</t>
  </si>
  <si>
    <t>つがる西北五広域連合(一般会計)</t>
    <rPh sb="11" eb="13">
      <t>イッパン</t>
    </rPh>
    <rPh sb="13" eb="15">
      <t>カイケイ</t>
    </rPh>
    <phoneticPr fontId="5"/>
  </si>
  <si>
    <t>西北五広域福祉事務組合</t>
  </si>
  <si>
    <t>西北五環境整備事務組合</t>
  </si>
  <si>
    <t>法適用企業</t>
  </si>
  <si>
    <t>合併振興基金</t>
  </si>
  <si>
    <t>地域福祉基金</t>
  </si>
  <si>
    <t>ふるさと活性化対策基金</t>
  </si>
  <si>
    <t>秋元文庫基金</t>
  </si>
  <si>
    <t>青少年育成基金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</si>
  <si>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</si>
  <si>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</si>
  <si>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</si>
  <si>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</si>
  <si>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</si>
  <si>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</si>
  <si>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</si>
  <si>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</si>
  <si>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</si>
  <si>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</si>
  <si>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</si>
  <si>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</si>
  <si>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</si>
  <si>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r>
      <t>　　設立年度の古い施設に関しては利用率が低い施設が多いことから、有形固定資産の効率的な利用を行うため、公共施設等総合管理計画に基づく老朽化対策や</t>
    </r>
    <r>
      <rPr>
        <b/>
        <sz val="11"/>
        <color indexed="8"/>
        <rFont val="ＭＳ Ｐゴシック"/>
        <family val="3"/>
        <charset val="128"/>
      </rPr>
      <t>、</t>
    </r>
    <r>
      <rPr>
        <sz val="11"/>
        <color indexed="8"/>
        <rFont val="ＭＳ Ｐゴシック"/>
        <family val="3"/>
        <charset val="128"/>
      </rPr>
      <t xml:space="preserve">再建築よりも施設統合、施設除去・解体をすることで、有形固定資産減価償却率の改善と、更新費の節減を図る。H28年度以降に関しては、個別の有形固定資産減価償却率を算出していないことから分析データが不足している。
</t>
    </r>
    <rPh sb="2" eb="4">
      <t>セツリツ</t>
    </rPh>
    <rPh sb="4" eb="6">
      <t>ネンド</t>
    </rPh>
    <rPh sb="7" eb="8">
      <t>フル</t>
    </rPh>
    <rPh sb="9" eb="11">
      <t>シセツ</t>
    </rPh>
    <rPh sb="12" eb="13">
      <t>カン</t>
    </rPh>
    <rPh sb="16" eb="19">
      <t>リヨウリツ</t>
    </rPh>
    <rPh sb="20" eb="21">
      <t>ヒク</t>
    </rPh>
    <rPh sb="22" eb="24">
      <t>シセツ</t>
    </rPh>
    <rPh sb="25" eb="26">
      <t>オオ</t>
    </rPh>
    <rPh sb="32" eb="38">
      <t>ユウケイコテイシサン</t>
    </rPh>
    <rPh sb="39" eb="42">
      <t>コウリツテキ</t>
    </rPh>
    <rPh sb="43" eb="45">
      <t>リヨウ</t>
    </rPh>
    <rPh sb="46" eb="47">
      <t>オコナ</t>
    </rPh>
    <rPh sb="73" eb="74">
      <t>サイ</t>
    </rPh>
    <rPh sb="74" eb="76">
      <t>ケンチク</t>
    </rPh>
    <rPh sb="79" eb="81">
      <t>シセツ</t>
    </rPh>
    <rPh sb="81" eb="83">
      <t>トウゴウ</t>
    </rPh>
    <rPh sb="84" eb="86">
      <t>シセツ</t>
    </rPh>
    <rPh sb="86" eb="88">
      <t>ジョキョ</t>
    </rPh>
    <rPh sb="89" eb="91">
      <t>カイタイ</t>
    </rPh>
    <rPh sb="98" eb="104">
      <t>ユウケイコテイシサン</t>
    </rPh>
    <rPh sb="104" eb="106">
      <t>ゲンカ</t>
    </rPh>
    <rPh sb="106" eb="108">
      <t>ショウキャク</t>
    </rPh>
    <rPh sb="108" eb="109">
      <t>リツ</t>
    </rPh>
    <rPh sb="110" eb="112">
      <t>カイゼン</t>
    </rPh>
    <rPh sb="114" eb="116">
      <t>コウシン</t>
    </rPh>
    <rPh sb="116" eb="117">
      <t>ヒ</t>
    </rPh>
    <rPh sb="118" eb="120">
      <t>セツゲン</t>
    </rPh>
    <rPh sb="121" eb="122">
      <t>ハカ</t>
    </rPh>
    <rPh sb="163" eb="165">
      <t>ブンセキ</t>
    </rPh>
    <rPh sb="169" eb="171">
      <t>フソク</t>
    </rPh>
    <phoneticPr fontId="5"/>
  </si>
  <si>
    <t xml:space="preserve"> 　実質公債費比率は、類似団体平均と比較すると多少の増減が認められるものの、ほぼ横ばいとなっている。将来負担比率については、90前後で推移しており、早期健全化基準内であるが、類似団体平均値と比較すると上位に位置している。平成28年度に行った役場本庁舎の建設に伴い15億円超の地方債を発行したことによる元金の償還が令和4年度から始まるため、今後、実質公債費比率が上昇していくものと推計する。公債費の適正管理をこれまで以上に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</si>
</sst>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11"/>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3CBC-49DF-8704-7CB2D2EE05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85228</c:v>
                </c:pt>
                <c:pt idx="1">
                  <c:v>213698</c:v>
                </c:pt>
                <c:pt idx="2">
                  <c:v>60222</c:v>
                </c:pt>
                <c:pt idx="3">
                  <c:v>60697</c:v>
                </c:pt>
                <c:pt idx="4">
                  <c:v>76581</c:v>
                </c:pt>
              </c:numCache>
            </c:numRef>
          </c:val>
          <c:smooth val="0"/>
          <c:extLst>
            <c:ext xmlns:c16="http://schemas.microsoft.com/office/drawing/2014/chart" uri="{C3380CC4-5D6E-409C-BE32-E72D297353CC}">
              <c16:uniqueId val="{00000001-3CBC-49DF-8704-7CB2D2EE05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3.36</c:v>
                </c:pt>
                <c:pt idx="1">
                  <c:v>3.28</c:v>
                </c:pt>
                <c:pt idx="2">
                  <c:v>3.05</c:v>
                </c:pt>
                <c:pt idx="3">
                  <c:v>3.45</c:v>
                </c:pt>
                <c:pt idx="4">
                  <c:v>3.95</c:v>
                </c:pt>
              </c:numCache>
            </c:numRef>
          </c:val>
          <c:extLst>
            <c:ext xmlns:c16="http://schemas.microsoft.com/office/drawing/2014/chart" uri="{C3380CC4-5D6E-409C-BE32-E72D297353CC}">
              <c16:uniqueId val="{00000000-84EF-4931-B117-C600988F3C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23.78</c:v>
                </c:pt>
                <c:pt idx="1">
                  <c:v>30.9</c:v>
                </c:pt>
                <c:pt idx="2">
                  <c:v>31.9</c:v>
                </c:pt>
                <c:pt idx="3">
                  <c:v>33.93</c:v>
                </c:pt>
                <c:pt idx="4">
                  <c:v>34.93</c:v>
                </c:pt>
              </c:numCache>
            </c:numRef>
          </c:val>
          <c:extLst>
            <c:ext xmlns:c16="http://schemas.microsoft.com/office/drawing/2014/chart" uri="{C3380CC4-5D6E-409C-BE32-E72D297353CC}">
              <c16:uniqueId val="{00000001-84EF-4931-B117-C600988F3C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6.59</c:v>
                </c:pt>
                <c:pt idx="1">
                  <c:v>5.49</c:v>
                </c:pt>
                <c:pt idx="2">
                  <c:v>0.38</c:v>
                </c:pt>
                <c:pt idx="3">
                  <c:v>1.89</c:v>
                </c:pt>
                <c:pt idx="4">
                  <c:v>1.74</c:v>
                </c:pt>
              </c:numCache>
            </c:numRef>
          </c:val>
          <c:smooth val="0"/>
          <c:extLst>
            <c:ext xmlns:c16="http://schemas.microsoft.com/office/drawing/2014/chart" uri="{C3380CC4-5D6E-409C-BE32-E72D297353CC}">
              <c16:uniqueId val="{00000002-84EF-4931-B117-C600988F3C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7.0000000000000007E-2</c:v>
                </c:pt>
                <c:pt idx="4">
                  <c:v>0</c:v>
                </c:pt>
                <c:pt idx="5">
                  <c:v>0</c:v>
                </c:pt>
                <c:pt idx="6">
                  <c:v>0</c:v>
                </c:pt>
                <c:pt idx="7">
                  <c:v>0</c:v>
                </c:pt>
                <c:pt idx="8">
                  <c:v>0</c:v>
                </c:pt>
                <c:pt idx="9">
                  <c:v>0</c:v>
                </c:pt>
              </c:numCache>
            </c:numRef>
          </c:val>
          <c:extLst>
            <c:ext xmlns:c16="http://schemas.microsoft.com/office/drawing/2014/chart" uri="{C3380CC4-5D6E-409C-BE32-E72D297353CC}">
              <c16:uniqueId val="{00000000-C2ED-40D2-BAC7-2F574CADAF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ED-40D2-BAC7-2F574CADAF44}"/>
            </c:ext>
          </c:extLst>
        </c:ser>
        <c:ser>
          <c:idx val="2"/>
          <c:order val="2"/>
          <c:tx>
            <c:strRef>
              <c:f>データシート!$A$29</c:f>
              <c:strCache>
                <c:ptCount val="1"/>
                <c:pt idx="0">
                  <c:v>中泊町国民健康保険特別会計（診療施設勘定）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2ED-40D2-BAC7-2F574CADAF44}"/>
            </c:ext>
          </c:extLst>
        </c:ser>
        <c:ser>
          <c:idx val="3"/>
          <c:order val="3"/>
          <c:tx>
            <c:strRef>
              <c:f>データシート!$A$30</c:f>
              <c:strCache>
                <c:ptCount val="1"/>
                <c:pt idx="0">
                  <c:v>中泊町漁業集落排水事業特別会計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C2ED-40D2-BAC7-2F574CADAF44}"/>
            </c:ext>
          </c:extLst>
        </c:ser>
        <c:ser>
          <c:idx val="4"/>
          <c:order val="4"/>
          <c:tx>
            <c:strRef>
              <c:f>データシート!$A$31</c:f>
              <c:strCache>
                <c:ptCount val="1"/>
                <c:pt idx="0">
                  <c:v>中泊町農業集落排水事業特別会計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2ED-40D2-BAC7-2F574CADAF44}"/>
            </c:ext>
          </c:extLst>
        </c:ser>
        <c:ser>
          <c:idx val="5"/>
          <c:order val="5"/>
          <c:tx>
            <c:strRef>
              <c:f>データシート!$A$32</c:f>
              <c:strCache>
                <c:ptCount val="1"/>
                <c:pt idx="0">
                  <c:v>中泊町後期高齢医療特別会計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0.01</c:v>
                </c:pt>
                <c:pt idx="8">
                  <c:v>#N/A</c:v>
                </c:pt>
                <c:pt idx="9">
                  <c:v>7.0000000000000007E-2</c:v>
                </c:pt>
              </c:numCache>
            </c:numRef>
          </c:val>
          <c:extLst>
            <c:ext xmlns:c16="http://schemas.microsoft.com/office/drawing/2014/chart" uri="{C3380CC4-5D6E-409C-BE32-E72D297353CC}">
              <c16:uniqueId val="{00000005-C2ED-40D2-BAC7-2F574CADAF44}"/>
            </c:ext>
          </c:extLst>
        </c:ser>
        <c:ser>
          <c:idx val="6"/>
          <c:order val="6"/>
          <c:tx>
            <c:strRef>
              <c:f>データシート!$A$33</c:f>
              <c:strCache>
                <c:ptCount val="1"/>
                <c:pt idx="0">
                  <c:v>中泊町介護保険事業特別会計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0.35</c:v>
                </c:pt>
                <c:pt idx="4">
                  <c:v>#N/A</c:v>
                </c:pt>
                <c:pt idx="5">
                  <c:v>0.46</c:v>
                </c:pt>
                <c:pt idx="6">
                  <c:v>#N/A</c:v>
                </c:pt>
                <c:pt idx="7">
                  <c:v>0.44</c:v>
                </c:pt>
                <c:pt idx="8">
                  <c:v>#N/A</c:v>
                </c:pt>
                <c:pt idx="9">
                  <c:v>0.35</c:v>
                </c:pt>
              </c:numCache>
            </c:numRef>
          </c:val>
          <c:extLst>
            <c:ext xmlns:c16="http://schemas.microsoft.com/office/drawing/2014/chart" uri="{C3380CC4-5D6E-409C-BE32-E72D297353CC}">
              <c16:uniqueId val="{00000006-C2ED-40D2-BAC7-2F574CADAF44}"/>
            </c:ext>
          </c:extLst>
        </c:ser>
        <c:ser>
          <c:idx val="7"/>
          <c:order val="7"/>
          <c:tx>
            <c:strRef>
              <c:f>データシート!$A$34</c:f>
              <c:strCache>
                <c:ptCount val="1"/>
                <c:pt idx="0">
                  <c:v>中泊町国民健康保険特別会計（事業勘定）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2.35</c:v>
                </c:pt>
                <c:pt idx="1">
                  <c:v>#N/A</c:v>
                </c:pt>
                <c:pt idx="2">
                  <c:v>#N/A</c:v>
                </c:pt>
                <c:pt idx="3">
                  <c:v>1.92</c:v>
                </c:pt>
                <c:pt idx="4">
                  <c:v>#N/A</c:v>
                </c:pt>
                <c:pt idx="5">
                  <c:v>2.39</c:v>
                </c:pt>
                <c:pt idx="6">
                  <c:v>#N/A</c:v>
                </c:pt>
                <c:pt idx="7">
                  <c:v>3.21</c:v>
                </c:pt>
                <c:pt idx="8">
                  <c:v>#N/A</c:v>
                </c:pt>
                <c:pt idx="9">
                  <c:v>2.61</c:v>
                </c:pt>
              </c:numCache>
            </c:numRef>
          </c:val>
          <c:extLst>
            <c:ext xmlns:c16="http://schemas.microsoft.com/office/drawing/2014/chart" uri="{C3380CC4-5D6E-409C-BE32-E72D297353CC}">
              <c16:uniqueId val="{00000007-C2ED-40D2-BAC7-2F574CADAF4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3.35</c:v>
                </c:pt>
                <c:pt idx="2">
                  <c:v>#N/A</c:v>
                </c:pt>
                <c:pt idx="3">
                  <c:v>3.28</c:v>
                </c:pt>
                <c:pt idx="4">
                  <c:v>#N/A</c:v>
                </c:pt>
                <c:pt idx="5">
                  <c:v>3.04</c:v>
                </c:pt>
                <c:pt idx="6">
                  <c:v>#N/A</c:v>
                </c:pt>
                <c:pt idx="7">
                  <c:v>3.45</c:v>
                </c:pt>
                <c:pt idx="8">
                  <c:v>#N/A</c:v>
                </c:pt>
                <c:pt idx="9">
                  <c:v>3.94</c:v>
                </c:pt>
              </c:numCache>
            </c:numRef>
          </c:val>
          <c:extLst>
            <c:ext xmlns:c16="http://schemas.microsoft.com/office/drawing/2014/chart" uri="{C3380CC4-5D6E-409C-BE32-E72D297353CC}">
              <c16:uniqueId val="{00000008-C2ED-40D2-BAC7-2F574CADAF44}"/>
            </c:ext>
          </c:extLst>
        </c:ser>
        <c:ser>
          <c:idx val="9"/>
          <c:order val="9"/>
          <c:tx>
            <c:strRef>
              <c:f>データシート!$A$36</c:f>
              <c:strCache>
                <c:ptCount val="1"/>
                <c:pt idx="0">
                  <c:v>中泊町水道事業特別会計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4.29</c:v>
                </c:pt>
                <c:pt idx="2">
                  <c:v>#N/A</c:v>
                </c:pt>
                <c:pt idx="3">
                  <c:v>5.0999999999999996</c:v>
                </c:pt>
                <c:pt idx="4">
                  <c:v>#N/A</c:v>
                </c:pt>
                <c:pt idx="5">
                  <c:v>5.0999999999999996</c:v>
                </c:pt>
                <c:pt idx="6">
                  <c:v>#N/A</c:v>
                </c:pt>
                <c:pt idx="7">
                  <c:v>6.12</c:v>
                </c:pt>
                <c:pt idx="8">
                  <c:v>#N/A</c:v>
                </c:pt>
                <c:pt idx="9">
                  <c:v>5.89</c:v>
                </c:pt>
              </c:numCache>
            </c:numRef>
          </c:val>
          <c:extLst>
            <c:ext xmlns:c16="http://schemas.microsoft.com/office/drawing/2014/chart" uri="{C3380CC4-5D6E-409C-BE32-E72D297353CC}">
              <c16:uniqueId val="{00000009-C2ED-40D2-BAC7-2F574CADAF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819</c:v>
                </c:pt>
                <c:pt idx="5">
                  <c:v>819</c:v>
                </c:pt>
                <c:pt idx="8">
                  <c:v>865</c:v>
                </c:pt>
                <c:pt idx="11">
                  <c:v>865</c:v>
                </c:pt>
                <c:pt idx="14">
                  <c:v>856</c:v>
                </c:pt>
              </c:numCache>
            </c:numRef>
          </c:val>
          <c:extLst>
            <c:ext xmlns:c16="http://schemas.microsoft.com/office/drawing/2014/chart" uri="{C3380CC4-5D6E-409C-BE32-E72D297353CC}">
              <c16:uniqueId val="{00000000-E546-4907-99F7-D730FF24B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E546-4907-99F7-D730FF24B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2</c:v>
                </c:pt>
                <c:pt idx="6">
                  <c:v>2</c:v>
                </c:pt>
                <c:pt idx="9">
                  <c:v>0</c:v>
                </c:pt>
                <c:pt idx="12">
                  <c:v>0</c:v>
                </c:pt>
              </c:numCache>
            </c:numRef>
          </c:val>
          <c:extLst>
            <c:ext xmlns:c16="http://schemas.microsoft.com/office/drawing/2014/chart" uri="{C3380CC4-5D6E-409C-BE32-E72D297353CC}">
              <c16:uniqueId val="{00000002-E546-4907-99F7-D730FF24B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c:v>
                </c:pt>
                <c:pt idx="3">
                  <c:v>20</c:v>
                </c:pt>
                <c:pt idx="6">
                  <c:v>20</c:v>
                </c:pt>
                <c:pt idx="9">
                  <c:v>13</c:v>
                </c:pt>
                <c:pt idx="12">
                  <c:v>15</c:v>
                </c:pt>
              </c:numCache>
            </c:numRef>
          </c:val>
          <c:extLst>
            <c:ext xmlns:c16="http://schemas.microsoft.com/office/drawing/2014/chart" uri="{C3380CC4-5D6E-409C-BE32-E72D297353CC}">
              <c16:uniqueId val="{00000003-E546-4907-99F7-D730FF24B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63</c:v>
                </c:pt>
                <c:pt idx="3">
                  <c:v>63</c:v>
                </c:pt>
                <c:pt idx="6">
                  <c:v>63</c:v>
                </c:pt>
                <c:pt idx="9">
                  <c:v>86</c:v>
                </c:pt>
                <c:pt idx="12">
                  <c:v>82</c:v>
                </c:pt>
              </c:numCache>
            </c:numRef>
          </c:val>
          <c:extLst>
            <c:ext xmlns:c16="http://schemas.microsoft.com/office/drawing/2014/chart" uri="{C3380CC4-5D6E-409C-BE32-E72D297353CC}">
              <c16:uniqueId val="{00000004-E546-4907-99F7-D730FF24B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46-4907-99F7-D730FF24B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46-4907-99F7-D730FF24B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1129</c:v>
                </c:pt>
                <c:pt idx="3">
                  <c:v>1066</c:v>
                </c:pt>
                <c:pt idx="6">
                  <c:v>1129</c:v>
                </c:pt>
                <c:pt idx="9">
                  <c:v>1154</c:v>
                </c:pt>
                <c:pt idx="12">
                  <c:v>1201</c:v>
                </c:pt>
              </c:numCache>
            </c:numRef>
          </c:val>
          <c:extLst>
            <c:ext xmlns:c16="http://schemas.microsoft.com/office/drawing/2014/chart" uri="{C3380CC4-5D6E-409C-BE32-E72D297353CC}">
              <c16:uniqueId val="{00000007-E546-4907-99F7-D730FF24B9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392</c:v>
                </c:pt>
                <c:pt idx="2">
                  <c:v>#N/A</c:v>
                </c:pt>
                <c:pt idx="3">
                  <c:v>#N/A</c:v>
                </c:pt>
                <c:pt idx="4">
                  <c:v>333</c:v>
                </c:pt>
                <c:pt idx="5">
                  <c:v>#N/A</c:v>
                </c:pt>
                <c:pt idx="6">
                  <c:v>#N/A</c:v>
                </c:pt>
                <c:pt idx="7">
                  <c:v>350</c:v>
                </c:pt>
                <c:pt idx="8">
                  <c:v>#N/A</c:v>
                </c:pt>
                <c:pt idx="9">
                  <c:v>#N/A</c:v>
                </c:pt>
                <c:pt idx="10">
                  <c:v>388</c:v>
                </c:pt>
                <c:pt idx="11">
                  <c:v>#N/A</c:v>
                </c:pt>
                <c:pt idx="12">
                  <c:v>#N/A</c:v>
                </c:pt>
                <c:pt idx="13">
                  <c:v>442</c:v>
                </c:pt>
                <c:pt idx="14">
                  <c:v>#N/A</c:v>
                </c:pt>
              </c:numCache>
            </c:numRef>
          </c:val>
          <c:smooth val="0"/>
          <c:extLst>
            <c:ext xmlns:c16="http://schemas.microsoft.com/office/drawing/2014/chart" uri="{C3380CC4-5D6E-409C-BE32-E72D297353CC}">
              <c16:uniqueId val="{00000008-E546-4907-99F7-D730FF24B9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8035</c:v>
                </c:pt>
                <c:pt idx="5">
                  <c:v>8829</c:v>
                </c:pt>
                <c:pt idx="8">
                  <c:v>8599</c:v>
                </c:pt>
                <c:pt idx="11">
                  <c:v>8303</c:v>
                </c:pt>
                <c:pt idx="14">
                  <c:v>7999</c:v>
                </c:pt>
              </c:numCache>
            </c:numRef>
          </c:val>
          <c:extLst>
            <c:ext xmlns:c16="http://schemas.microsoft.com/office/drawing/2014/chart" uri="{C3380CC4-5D6E-409C-BE32-E72D297353CC}">
              <c16:uniqueId val="{00000000-AE35-46E8-9954-961EC56E56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509</c:v>
                </c:pt>
                <c:pt idx="5">
                  <c:v>566</c:v>
                </c:pt>
                <c:pt idx="8">
                  <c:v>673</c:v>
                </c:pt>
                <c:pt idx="11">
                  <c:v>789</c:v>
                </c:pt>
                <c:pt idx="14">
                  <c:v>895</c:v>
                </c:pt>
              </c:numCache>
            </c:numRef>
          </c:val>
          <c:extLst>
            <c:ext xmlns:c16="http://schemas.microsoft.com/office/drawing/2014/chart" uri="{C3380CC4-5D6E-409C-BE32-E72D297353CC}">
              <c16:uniqueId val="{00000001-AE35-46E8-9954-961EC56E56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1236</c:v>
                </c:pt>
                <c:pt idx="5">
                  <c:v>1505</c:v>
                </c:pt>
                <c:pt idx="8">
                  <c:v>1535</c:v>
                </c:pt>
                <c:pt idx="11">
                  <c:v>1604</c:v>
                </c:pt>
                <c:pt idx="14">
                  <c:v>1632</c:v>
                </c:pt>
              </c:numCache>
            </c:numRef>
          </c:val>
          <c:extLst>
            <c:ext xmlns:c16="http://schemas.microsoft.com/office/drawing/2014/chart" uri="{C3380CC4-5D6E-409C-BE32-E72D297353CC}">
              <c16:uniqueId val="{00000002-AE35-46E8-9954-961EC56E56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35-46E8-9954-961EC56E56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35-46E8-9954-961EC56E56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35-46E8-9954-961EC56E56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1370</c:v>
                </c:pt>
                <c:pt idx="3">
                  <c:v>1363</c:v>
                </c:pt>
                <c:pt idx="6">
                  <c:v>1287</c:v>
                </c:pt>
                <c:pt idx="9">
                  <c:v>1231</c:v>
                </c:pt>
                <c:pt idx="12">
                  <c:v>1150</c:v>
                </c:pt>
              </c:numCache>
            </c:numRef>
          </c:val>
          <c:extLst>
            <c:ext xmlns:c16="http://schemas.microsoft.com/office/drawing/2014/chart" uri="{C3380CC4-5D6E-409C-BE32-E72D297353CC}">
              <c16:uniqueId val="{00000006-AE35-46E8-9954-961EC56E56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c:v>
                </c:pt>
                <c:pt idx="3">
                  <c:v>110</c:v>
                </c:pt>
                <c:pt idx="6">
                  <c:v>96</c:v>
                </c:pt>
                <c:pt idx="9">
                  <c:v>109</c:v>
                </c:pt>
                <c:pt idx="12">
                  <c:v>144</c:v>
                </c:pt>
              </c:numCache>
            </c:numRef>
          </c:val>
          <c:extLst>
            <c:ext xmlns:c16="http://schemas.microsoft.com/office/drawing/2014/chart" uri="{C3380CC4-5D6E-409C-BE32-E72D297353CC}">
              <c16:uniqueId val="{00000007-AE35-46E8-9954-961EC56E56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700</c:v>
                </c:pt>
                <c:pt idx="3">
                  <c:v>634</c:v>
                </c:pt>
                <c:pt idx="6">
                  <c:v>564</c:v>
                </c:pt>
                <c:pt idx="9">
                  <c:v>585</c:v>
                </c:pt>
                <c:pt idx="12">
                  <c:v>569</c:v>
                </c:pt>
              </c:numCache>
            </c:numRef>
          </c:val>
          <c:extLst>
            <c:ext xmlns:c16="http://schemas.microsoft.com/office/drawing/2014/chart" uri="{C3380CC4-5D6E-409C-BE32-E72D297353CC}">
              <c16:uniqueId val="{00000008-AE35-46E8-9954-961EC56E56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c:v>
                </c:pt>
                <c:pt idx="3">
                  <c:v>2</c:v>
                </c:pt>
                <c:pt idx="6">
                  <c:v>2</c:v>
                </c:pt>
                <c:pt idx="9">
                  <c:v>0</c:v>
                </c:pt>
                <c:pt idx="12">
                  <c:v>0</c:v>
                </c:pt>
              </c:numCache>
            </c:numRef>
          </c:val>
          <c:extLst>
            <c:ext xmlns:c16="http://schemas.microsoft.com/office/drawing/2014/chart" uri="{C3380CC4-5D6E-409C-BE32-E72D297353CC}">
              <c16:uniqueId val="{00000009-AE35-46E8-9954-961EC56E56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11268</c:v>
                </c:pt>
                <c:pt idx="3">
                  <c:v>12778</c:v>
                </c:pt>
                <c:pt idx="6">
                  <c:v>12524</c:v>
                </c:pt>
                <c:pt idx="9">
                  <c:v>12241</c:v>
                </c:pt>
                <c:pt idx="12">
                  <c:v>11946</c:v>
                </c:pt>
              </c:numCache>
            </c:numRef>
          </c:val>
          <c:extLst>
            <c:ext xmlns:c16="http://schemas.microsoft.com/office/drawing/2014/chart" uri="{C3380CC4-5D6E-409C-BE32-E72D297353CC}">
              <c16:uniqueId val="{0000000A-AE35-46E8-9954-961EC56E56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3682</c:v>
                </c:pt>
                <c:pt idx="2">
                  <c:v>#N/A</c:v>
                </c:pt>
                <c:pt idx="3">
                  <c:v>#N/A</c:v>
                </c:pt>
                <c:pt idx="4">
                  <c:v>3986</c:v>
                </c:pt>
                <c:pt idx="5">
                  <c:v>#N/A</c:v>
                </c:pt>
                <c:pt idx="6">
                  <c:v>#N/A</c:v>
                </c:pt>
                <c:pt idx="7">
                  <c:v>3667</c:v>
                </c:pt>
                <c:pt idx="8">
                  <c:v>#N/A</c:v>
                </c:pt>
                <c:pt idx="9">
                  <c:v>#N/A</c:v>
                </c:pt>
                <c:pt idx="10">
                  <c:v>3469</c:v>
                </c:pt>
                <c:pt idx="11">
                  <c:v>#N/A</c:v>
                </c:pt>
                <c:pt idx="12">
                  <c:v>#N/A</c:v>
                </c:pt>
                <c:pt idx="13">
                  <c:v>3283</c:v>
                </c:pt>
                <c:pt idx="14">
                  <c:v>#N/A</c:v>
                </c:pt>
              </c:numCache>
            </c:numRef>
          </c:val>
          <c:smooth val="0"/>
          <c:extLst>
            <c:ext xmlns:c16="http://schemas.microsoft.com/office/drawing/2014/chart" uri="{C3380CC4-5D6E-409C-BE32-E72D297353CC}">
              <c16:uniqueId val="{0000000B-AE35-46E8-9954-961EC56E56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1470</c:v>
                </c:pt>
                <c:pt idx="1">
                  <c:v>1540</c:v>
                </c:pt>
                <c:pt idx="2">
                  <c:v>1564</c:v>
                </c:pt>
              </c:numCache>
            </c:numRef>
          </c:val>
          <c:extLst>
            <c:ext xmlns:c16="http://schemas.microsoft.com/office/drawing/2014/chart" uri="{C3380CC4-5D6E-409C-BE32-E72D297353CC}">
              <c16:uniqueId val="{00000000-A213-4F0F-8906-3997EFD9D7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A213-4F0F-8906-3997EFD9D7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786</c:v>
                </c:pt>
                <c:pt idx="1">
                  <c:v>786</c:v>
                </c:pt>
                <c:pt idx="2">
                  <c:v>790</c:v>
                </c:pt>
              </c:numCache>
            </c:numRef>
          </c:val>
          <c:extLst>
            <c:ext xmlns:c16="http://schemas.microsoft.com/office/drawing/2014/chart" uri="{C3380CC4-5D6E-409C-BE32-E72D297353CC}">
              <c16:uniqueId val="{00000002-A213-4F0F-8906-3997EFD9D7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{E678920C-38FC-4B7C-B729-E9E371A573D8}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B0E-4C5C-9D1B-D1728983D3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{9DBA9E5E-F669-4E8A-A1C5-7CC4A7FD48D4}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0E-4C5C-9D1B-D1728983D3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{A0D27DA7-0A30-49E9-A1DB-84DD740B4463}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0E-4C5C-9D1B-D1728983D3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{B9597897-B9D1-4E96-9E01-DCECC80A7455}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0E-4C5C-9D1B-D1728983D3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{B0E2EA47-BF6B-46F4-B951-47B9B0D8EE38}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0E-4C5C-9D1B-D1728983D3B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{1EF2F4A3-7ACA-4493-842E-249272923AFA}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B0E-4C5C-9D1B-D1728983D3B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{990E03E7-FBE7-43C4-B301-EF3E52CCE28C}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B0E-4C5C-9D1B-D1728983D3B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{ACD83F94-4191-414A-A787-48007D3EA237}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B0E-4C5C-9D1B-D1728983D3B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{B6671393-22CA-477A-A90C-CCAF4AA98B18}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B0E-4C5C-9D1B-D1728983D3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70.3</c:v>
                </c:pt>
              </c:numCache>
            </c:numRef>
          </c:xVal>
          <c:yVal>
            <c:numRef>
              <c:f>公会計指標分析・財政指標組合せ分析表!$BP$51:$DC$51</c:f>
              <c:numCache>
                <c:formatCode>#,##0.0;"▲ "#,##0.0</c:formatCode>
                <c:ptCount val="40"/>
                <c:pt idx="8">
                  <c:v>102.2</c:v>
                </c:pt>
              </c:numCache>
            </c:numRef>
          </c:yVal>
          <c:smooth val="0"/>
          <c:extLst>
            <c:ext xmlns:c16="http://schemas.microsoft.com/office/drawing/2014/chart" uri="{C3380CC4-5D6E-409C-BE32-E72D297353CC}">
              <c16:uniqueId val="{00000009-CB0E-4C5C-9D1B-D1728983D3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{3FC37485-E98E-4792-AF86-01BFF2A3662F}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B0E-4C5C-9D1B-D1728983D3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{4FCB225B-A9A4-4E4D-B7DB-A03216528864}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0E-4C5C-9D1B-D1728983D3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{D75DFB21-E705-4D58-BA03-23DF20F7FF95}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0E-4C5C-9D1B-D1728983D3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{9060E21E-7ADF-455C-9EED-069D1607F28E}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0E-4C5C-9D1B-D1728983D3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{157AADD5-C0EE-4604-A372-D8183C08D500}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0E-4C5C-9D1B-D1728983D3B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{AEB607C6-19BA-487E-B6A1-80752A64B02D}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B0E-4C5C-9D1B-D1728983D3B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{4DA52B26-E723-4814-A186-692E1F7033CB}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B0E-4C5C-9D1B-D1728983D3B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{4DD511D3-B4B9-4329-9D74-B32B46F907E8}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B0E-4C5C-9D1B-D1728983D3B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{DEB54CFA-4CA6-4157-991E-D47E3C64C3F4}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B0E-4C5C-9D1B-D1728983D3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numCache>
            </c:numRef>
          </c:xVal>
          <c:yVal>
            <c:numRef>
              <c:f>公会計指標分析・財政指標組合せ分析表!$BP$55:$DC$55</c:f>
              <c:numCache>
                <c:formatCode>#,##0.0;"▲ "#,##0.0</c:formatCode>
                <c:ptCount val="40"/>
                <c:pt idx="8">
                  <c:v>51.4</c:v>
                </c:pt>
              </c:numCache>
            </c:numRef>
          </c:yVal>
          <c:smooth val="0"/>
          <c:extLst>
            <c:ext xmlns:c16="http://schemas.microsoft.com/office/drawing/2014/chart" uri="{C3380CC4-5D6E-409C-BE32-E72D297353CC}">
              <c16:uniqueId val="{00000013-CB0E-4C5C-9D1B-D1728983D3B7}"/>
            </c:ext>
          </c:extLst>
        </c:ser>
        <c:dLbls>
          <c:showLegendKey val="0"/>
          <c:showVal val="1"/>
          <c:showCatName val="0"/>
          <c:showSerName val="0"/>
          <c:showPercent val="0"/>
          <c:showBubbleSize val="0"/>
        </c:dLbls>
        <c:axId val="46179840"/>
        <c:axId val="46181760"/>
      </c:scatterChart>
      <c:valAx>
        <c:axId val="46179840"/>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{F1085E55-3F28-4776-8ACF-577DD7C05160}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547-4748-AF8B-F60E603D88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{DFF8F895-0B47-42E1-A79C-706922794B88}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47-4748-AF8B-F60E603D88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{4850E117-1887-4D8B-81DE-4316B34C7D81}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47-4748-AF8B-F60E603D88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{5DD5B9E6-D1E8-466A-9D35-0111A71FCCD1}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47-4748-AF8B-F60E603D88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{A4316CBD-9EF0-41A2-86F8-772A41E7D618}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47-4748-AF8B-F60E603D885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{87C058FA-29EC-4D3B-85D0-8EC2E2F084EF}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547-4748-AF8B-F60E603D885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{FD2B4FFE-06F7-4F73-B907-420E2CE8E8E2}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547-4748-AF8B-F60E603D885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{5948904F-7350-4FD4-91CA-25409DEBCB77}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547-4748-AF8B-F60E603D885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{7CE58CDA-63F0-4564-A6A9-3F5ED3520E62}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547-4748-AF8B-F60E603D88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9.1999999999999993</c:v>
                </c:pt>
                <c:pt idx="16">
                  <c:v>9</c:v>
                </c:pt>
                <c:pt idx="24">
                  <c:v>9.3000000000000007</c:v>
                </c:pt>
                <c:pt idx="32">
                  <c:v>10.5</c:v>
                </c:pt>
              </c:numCache>
            </c:numRef>
          </c:xVal>
          <c:yVal>
            <c:numRef>
              <c:f>公会計指標分析・財政指標組合せ分析表!$BP$73:$DC$73</c:f>
              <c:numCache>
                <c:formatCode>#,##0.0;"▲ "#,##0.0</c:formatCode>
                <c:ptCount val="40"/>
                <c:pt idx="0">
                  <c:v>88.5</c:v>
                </c:pt>
                <c:pt idx="8">
                  <c:v>102.2</c:v>
                </c:pt>
                <c:pt idx="16">
                  <c:v>96.1</c:v>
                </c:pt>
                <c:pt idx="24">
                  <c:v>92.6</c:v>
                </c:pt>
                <c:pt idx="32">
                  <c:v>88.8</c:v>
                </c:pt>
              </c:numCache>
            </c:numRef>
          </c:yVal>
          <c:smooth val="0"/>
          <c:extLst>
            <c:ext xmlns:c16="http://schemas.microsoft.com/office/drawing/2014/chart" uri="{C3380CC4-5D6E-409C-BE32-E72D297353CC}">
              <c16:uniqueId val="{00000009-6547-4748-AF8B-F60E603D88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{801D02FF-88DB-4D83-919E-E7B7CFFF078D}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547-4748-AF8B-F60E603D88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{64D1525F-7120-4F30-98CB-0986BAE9CC3F}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47-4748-AF8B-F60E603D88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{6B17BC77-3C4B-4BB3-8B9A-43DB41AE5C7A}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47-4748-AF8B-F60E603D88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{7839E93E-0EC5-44FD-BA56-F78B47AD35B6}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47-4748-AF8B-F60E603D88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{B5E8E704-1ACC-42A4-AB7F-A10FD5A74D0F}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47-4748-AF8B-F60E603D885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{3F9ED999-A832-48CA-A12B-1C9278497FEC}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547-4748-AF8B-F60E603D885D}"/>
                </c:ext>
              </c:extLst>
            </c:dLbl>
            <c:dLbl>
              <c:idx val="16"/>
              <c:layout>
                <c:manualLayout>
                  <c:x val="-5.1700027683584671E-2"/>
                  <c:y val="-5.669915960400217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{352E4211-418D-4C54-BDC6-35523C2B73A8}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547-4748-AF8B-F60E603D885D}"/>
                </c:ext>
              </c:extLst>
            </c:dLbl>
            <c:dLbl>
              <c:idx val="24"/>
              <c:layout>
                <c:manualLayout>
                  <c:x val="-1.8235628084250059E-2"/>
                  <c:y val="-7.324233666939065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{3693AD31-3905-4910-9048-0280308E1398}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547-4748-AF8B-F60E603D885D}"/>
                </c:ext>
              </c:extLst>
            </c:dLbl>
            <c:dLbl>
              <c:idx val="32"/>
              <c:layout>
                <c:manualLayout>
                  <c:x val="-2.5030598401933484E-2"/>
                  <c:y val="-5.730844498998900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{A2366FDE-21BC-45A0-BEE8-A02B569B9DA3}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547-4748-AF8B-F60E603D88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6547-4748-AF8B-F60E603D885D}"/>
            </c:ext>
          </c:extLst>
        </c:ser>
        <c:dLbls>
          <c:showLegendKey val="0"/>
          <c:showVal val="1"/>
          <c:showCatName val="0"/>
          <c:showSerName val="0"/>
          <c:showPercent val="0"/>
          <c:showBubbleSize val="0"/>
        </c:dLbls>
        <c:axId val="84219776"/>
        <c:axId val="84234240"/>
      </c:scatterChart>
      <c:valAx>
        <c:axId val="84219776"/>
        <c:scaling>
          <c:orientation val="minMax"/>
          <c:max val="11"/>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3"/>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10,891
10,822
216.34
7,519,000
7,341,445
176,804
4,476,927
11,945,663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ポイント下回っている。就業人口が減となっている一方で高齢化率は増加傾向にあり、加えて町の基幹産業である第一次産業の低迷等から、、</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年度の住民</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人当たりの地方税決算額は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千円と類似団体を</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退職者不補充等による職員数の削減による人件費の削減など歳出の見直しに取り組むとともに、町税の徴収対策の強化</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など歳入の確保を図るなど財政基盤の強化に取り組む。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129722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676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020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となった。これは、経常的支出に係る一般財源が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百万円となり、普通交付税の減を主な要因として、経常的一般財源が△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経常収支比率の主な項目をみると、、公債費が経常一般財源ベースで前年度比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の増となったものの、人件費は、△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となった。今後も経常的経費の抑制に努め、財政の弾力化に努めていく。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57468</xdr:rowOff>
    </xdr:from>
    <xdr:to>
      <xdr:col>23</xdr:col>
      <xdr:colOff>133350</xdr:colOff>
      <xdr:row>64</xdr:row>
      <xdr:rowOff>105728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302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57468</xdr:rowOff>
    </xdr:from>
    <xdr:to>
      <xdr:col>19</xdr:col>
      <xdr:colOff>133350</xdr:colOff>
      <xdr:row>64</xdr:row>
      <xdr:rowOff>105728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302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105728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6739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122872</xdr:rowOff>
    </xdr:from>
    <xdr:to>
      <xdr:col>11</xdr:col>
      <xdr:colOff>31750</xdr:colOff>
      <xdr:row>63</xdr:row>
      <xdr:rowOff>66040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5277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6668</xdr:rowOff>
    </xdr:from>
    <xdr:to>
      <xdr:col>19</xdr:col>
      <xdr:colOff>184150</xdr:colOff>
      <xdr:row>64</xdr:row>
      <xdr:rowOff>108268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54928</xdr:rowOff>
    </xdr:from>
    <xdr:to>
      <xdr:col>15</xdr:col>
      <xdr:colOff>133350</xdr:colOff>
      <xdr:row>64</xdr:row>
      <xdr:rowOff>156528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141305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72072</xdr:rowOff>
    </xdr:from>
    <xdr:to>
      <xdr:col>7</xdr:col>
      <xdr:colOff>31750</xdr:colOff>
      <xdr:row>63</xdr:row>
      <xdr:rowOff>2222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158449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189,869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円下回り、昨年度比で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円減となった。物件費の決算額が前年度比で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年度以降、退職者不補充や指定管理者制度導入を拡大して、職員数の削減とと人件費の抑制に取り組むとともに、経常的物件費の削減等を図ってきたところであり、今後も抑制に努めていく。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68397</xdr:rowOff>
    </xdr:from>
    <xdr:to>
      <xdr:col>23</xdr:col>
      <xdr:colOff>133350</xdr:colOff>
      <xdr:row>83</xdr:row>
      <xdr:rowOff>81793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98747"/>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81793</xdr:rowOff>
    </xdr:from>
    <xdr:to>
      <xdr:col>19</xdr:col>
      <xdr:colOff>133350</xdr:colOff>
      <xdr:row>83</xdr:row>
      <xdr:rowOff>159401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12143"/>
          <a:ext cx="889000" cy="7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159401</xdr:rowOff>
    </xdr:from>
    <xdr:to>
      <xdr:col>15</xdr:col>
      <xdr:colOff>82550</xdr:colOff>
      <xdr:row>83</xdr:row>
      <xdr:rowOff>161567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389751"/>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153668</xdr:rowOff>
    </xdr:from>
    <xdr:to>
      <xdr:col>11</xdr:col>
      <xdr:colOff>31750</xdr:colOff>
      <xdr:row>83</xdr:row>
      <xdr:rowOff>161567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84018"/>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17597</xdr:rowOff>
    </xdr:from>
    <xdr:to>
      <xdr:col>23</xdr:col>
      <xdr:colOff>184150</xdr:colOff>
      <xdr:row>83</xdr:row>
      <xdr:rowOff>119197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34124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9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30993</xdr:rowOff>
    </xdr:from>
    <xdr:to>
      <xdr:col>19</xdr:col>
      <xdr:colOff>184150</xdr:colOff>
      <xdr:row>83</xdr:row>
      <xdr:rowOff>132593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142770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3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108601</xdr:rowOff>
    </xdr:from>
    <xdr:to>
      <xdr:col>15</xdr:col>
      <xdr:colOff>133350</xdr:colOff>
      <xdr:row>84</xdr:row>
      <xdr:rowOff>38751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23528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2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110767</xdr:rowOff>
    </xdr:from>
    <xdr:to>
      <xdr:col>11</xdr:col>
      <xdr:colOff>82550</xdr:colOff>
      <xdr:row>84</xdr:row>
      <xdr:rowOff>40917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4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25694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2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102868</xdr:rowOff>
    </xdr:from>
    <xdr:to>
      <xdr:col>7</xdr:col>
      <xdr:colOff>31750</xdr:colOff>
      <xdr:row>84</xdr:row>
      <xdr:rowOff>33018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17795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1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ポイントとなり、類似団体平均でも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ほぼ平坦に推移している。階層変動などによる増減は見込まれるものの、今後は人事評価制度の導入等によって、更に適正な給与制度の運営に努めていくことから、類似団体を上回ることなく同水準で推移していくもの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326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498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48079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981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年度の町村合併以降、平成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年度までの退職者不補充、以降は新規採用抑制など職員数の適正化を図っており、人口千当たりの職員数は</a:t>
          </a:r>
          <a:r>
            <a:rPr kumimoji="1" lang="en-US" altLang="ja-JP" sz="1300">
              <a:latin typeface="ＭＳ Ｐゴシック" panose="020B0600070205080204" pitchFamily="50" charset="-128"/>
              <a:ea typeface="ＭＳ Ｐゴシック" panose="020B0600070205080204" pitchFamily="50" charset="-128"/>
            </a:rPr>
            <a:t>10.38</a:t>
          </a:r>
          <a:r>
            <a:rPr kumimoji="1" lang="ja-JP" altLang="en-US" sz="1300">
              <a:latin typeface="ＭＳ Ｐゴシック" panose="020B0600070205080204" pitchFamily="50" charset="-128"/>
              <a:ea typeface="ＭＳ Ｐゴシック" panose="020B0600070205080204" pitchFamily="50" charset="-128"/>
            </a:rPr>
            <a:t>人と対前年度比で</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人増となったが、類似団体平均を</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今後も、行政機構改革による人員配置の適正化と事務事業の見直しや指定管理者制度の導入拡大で効率化を図り、職員層の均衡に考慮しつつ退職職員の欠員補充の抑制にも努めていく。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119380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1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103294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84526</xdr:rowOff>
    </xdr:from>
    <xdr:to>
      <xdr:col>72</xdr:col>
      <xdr:colOff>203200</xdr:colOff>
      <xdr:row>61</xdr:row>
      <xdr:rowOff>103294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42976"/>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84526</xdr:rowOff>
    </xdr:from>
    <xdr:to>
      <xdr:col>68</xdr:col>
      <xdr:colOff>152400</xdr:colOff>
      <xdr:row>61</xdr:row>
      <xdr:rowOff>134126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42976"/>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85107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33726</xdr:rowOff>
    </xdr:from>
    <xdr:to>
      <xdr:col>68</xdr:col>
      <xdr:colOff>203200</xdr:colOff>
      <xdr:row>61</xdr:row>
      <xdr:rowOff>135326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145503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6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83326</xdr:rowOff>
    </xdr:from>
    <xdr:to>
      <xdr:col>64</xdr:col>
      <xdr:colOff>152400</xdr:colOff>
      <xdr:row>62</xdr:row>
      <xdr:rowOff>13476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23653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年度をピークに年々減少したものの、平成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年度から増加に転じ、令和元年度決算では昨年度比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比率増加の要因としては、近年の投資事業に伴う元利償還金がはじまったためである。過去の投資事業に伴う元利償還金が平成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年度以降年々減少傾向していたが、今後は、近年の大型投資事業実施に伴う元金償還が始まるため、微増傾向で推移していく見込みである。</a:t>
          </a:r>
        </a:p>
        <a:p>
          <a:r>
            <a:rPr kumimoji="1" lang="ja-JP" altLang="en-US" sz="1300">
              <a:latin typeface="ＭＳ Ｐゴシック" panose="020B0600070205080204" pitchFamily="50" charset="-128"/>
              <a:ea typeface="ＭＳ Ｐゴシック" panose="020B0600070205080204" pitchFamily="50" charset="-128"/>
            </a:rPr>
            <a:t>　基金取崩し等で対応し、適正な公債費の管理に努める。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156633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2521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167217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153811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153811</xdr:rowOff>
    </xdr:from>
    <xdr:to>
      <xdr:col>68</xdr:col>
      <xdr:colOff>152400</xdr:colOff>
      <xdr:row>41</xdr:row>
      <xdr:rowOff>170039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118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103011</xdr:rowOff>
    </xdr:from>
    <xdr:to>
      <xdr:col>68</xdr:col>
      <xdr:colOff>203200</xdr:colOff>
      <xdr:row>41</xdr:row>
      <xdr:rowOff>33161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43338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119239</xdr:rowOff>
    </xdr:from>
    <xdr:to>
      <xdr:col>64</xdr:col>
      <xdr:colOff>152400</xdr:colOff>
      <xdr:row>42</xdr:row>
      <xdr:rowOff>49389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59566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将来負担比率は、類似団体平均を</a:t>
          </a:r>
          <a:r>
            <a:rPr kumimoji="1" lang="en-US" altLang="ja-JP" sz="1300">
              <a:latin typeface="ＭＳ Ｐゴシック" panose="020B0600070205080204" pitchFamily="50" charset="-128"/>
              <a:ea typeface="ＭＳ Ｐゴシック" panose="020B0600070205080204" pitchFamily="50" charset="-128"/>
            </a:rPr>
            <a:t>40.4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令和元年度決算では地方債現在高が対前年度比で△</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百万円となり、退職手当負担見込額が△</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百万円となったため、将来負担額全体で△</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百万円となったことにより、充当可能財源等が△</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百万円となったものの、将来負担比率は昨年度比で△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今後さらに、令和元年度以降の大型事業（統合消防署建設事業・こどまり小中学校建設事業等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に伴う地方債発行により今後の比率上昇が懸念される。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170265</xdr:rowOff>
    </xdr:from>
    <xdr:to>
      <xdr:col>81</xdr:col>
      <xdr:colOff>44450</xdr:colOff>
      <xdr:row>18</xdr:row>
      <xdr:rowOff>29379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08491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29379</xdr:rowOff>
    </xdr:from>
    <xdr:to>
      <xdr:col>77</xdr:col>
      <xdr:colOff>44450</xdr:colOff>
      <xdr:row>18</xdr:row>
      <xdr:rowOff>57531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1547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57531</xdr:rowOff>
    </xdr:from>
    <xdr:to>
      <xdr:col>72</xdr:col>
      <xdr:colOff>203200</xdr:colOff>
      <xdr:row>18</xdr:row>
      <xdr:rowOff>106595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143631"/>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167852</xdr:rowOff>
    </xdr:from>
    <xdr:to>
      <xdr:col>68</xdr:col>
      <xdr:colOff>152400</xdr:colOff>
      <xdr:row>18</xdr:row>
      <xdr:rowOff>106595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082502"/>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119465</xdr:rowOff>
    </xdr:from>
    <xdr:to>
      <xdr:col>81</xdr:col>
      <xdr:colOff>95250</xdr:colOff>
      <xdr:row>18</xdr:row>
      <xdr:rowOff>49615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91542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0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150029</xdr:rowOff>
    </xdr:from>
    <xdr:to>
      <xdr:col>77</xdr:col>
      <xdr:colOff>95250</xdr:colOff>
      <xdr:row>18</xdr:row>
      <xdr:rowOff>80179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06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64956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15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6731</xdr:rowOff>
    </xdr:from>
    <xdr:to>
      <xdr:col>73</xdr:col>
      <xdr:colOff>44450</xdr:colOff>
      <xdr:row>18</xdr:row>
      <xdr:rowOff>108331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55795</xdr:rowOff>
    </xdr:from>
    <xdr:to>
      <xdr:col>68</xdr:col>
      <xdr:colOff>203200</xdr:colOff>
      <xdr:row>18</xdr:row>
      <xdr:rowOff>157395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142172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117052</xdr:rowOff>
    </xdr:from>
    <xdr:to>
      <xdr:col>64</xdr:col>
      <xdr:colOff>152400</xdr:colOff>
      <xdr:row>18</xdr:row>
      <xdr:rowOff>47202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31979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10,891
10,822
216.34
7,519,000
7,341,445
176,804
4,476,927
11,945,663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と昨年度比で△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ポイントとなったが、類似団体平均を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これは退職手当組合への特別負担金が一番大きな要因である　近年、退職等により職員数は減少してきており、住民千人当たり職員数は類似団体と比較して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退職者不補充による職員数の減、指定管理者制度の導入など人件費抑制を図り、今後も改善に取組んでいく。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39</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50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140607</xdr:rowOff>
    </xdr:from>
    <xdr:to>
      <xdr:col>19</xdr:col>
      <xdr:colOff>187325</xdr:colOff>
      <xdr:row>40</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2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61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20865</xdr:rowOff>
    </xdr:from>
    <xdr:to>
      <xdr:col>11</xdr:col>
      <xdr:colOff>9525</xdr:colOff>
      <xdr:row>39</xdr:row>
      <xdr:rowOff>75293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07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13607</xdr:rowOff>
    </xdr:from>
    <xdr:to>
      <xdr:col>24</xdr:col>
      <xdr:colOff>76200</xdr:colOff>
      <xdr:row>39</xdr:row>
      <xdr:rowOff>115207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157134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24493</xdr:rowOff>
    </xdr:from>
    <xdr:to>
      <xdr:col>11</xdr:col>
      <xdr:colOff>60325</xdr:colOff>
      <xdr:row>39</xdr:row>
      <xdr:rowOff>126093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110870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141515</xdr:rowOff>
    </xdr:from>
    <xdr:to>
      <xdr:col>6</xdr:col>
      <xdr:colOff>171450</xdr:colOff>
      <xdr:row>39</xdr:row>
      <xdr:rowOff>71665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56442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ポイントと前年度比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ポイント下回っている。これまでに経常的物件費の抑制を取り組んできたところであり、今後も抑制方針を継続していく。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129721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129721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129721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701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129721</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252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ポイント上回っている。昨年度比では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年度以降、高校生までの医療費無料化の医療費及び保育料無料化に伴う保育園等入所児童などが伸び留まったのが要因である。</a:t>
          </a:r>
        </a:p>
        <a:p>
          <a:r>
            <a:rPr kumimoji="1" lang="ja-JP" altLang="en-US" sz="1300">
              <a:latin typeface="ＭＳ Ｐゴシック" panose="020B0600070205080204" pitchFamily="50" charset="-128"/>
              <a:ea typeface="ＭＳ Ｐゴシック" panose="020B0600070205080204" pitchFamily="50" charset="-128"/>
            </a:rPr>
            <a:t>　義務的経費であるもの、喫緊する人口減少対策に要するもののため、早急な抑制は難しい状況となっている。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127000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5649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その他の経常的経費の中では、経常一般財源ベースで繰出金決算額は</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、維持補修費決算額が</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となっている。特別会計への繰出金については継続して、病院事業の適正化等を図り、事業費抑制に努めていく。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0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16510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4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ポイントとなり、類似団体平均を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ポイント下回っている。住民一人当たりの決算額でみた場合、一部事務組合負担金が類似団体を</a:t>
          </a:r>
          <a:r>
            <a:rPr kumimoji="1" lang="en-US" altLang="ja-JP" sz="1300">
              <a:latin typeface="ＭＳ Ｐゴシック" panose="020B0600070205080204" pitchFamily="50" charset="-128"/>
              <a:ea typeface="ＭＳ Ｐゴシック" panose="020B0600070205080204" pitchFamily="50" charset="-128"/>
            </a:rPr>
            <a:t>15,169</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単独補助金については、平成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年度以降、見直し削減に取り組んできたところであり、今後も補助費等の抑制に努めていく。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8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153670</xdr:rowOff>
    </xdr:from>
    <xdr:to>
      <xdr:col>73</xdr:col>
      <xdr:colOff>180975</xdr:colOff>
      <xdr:row>37</xdr:row>
      <xdr:rowOff>161290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49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153670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45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149877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公債費の経常収支比率に占める割合は、対前年度比で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ポイントで、類似団体を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ポイント上回っている。令和元年度の長期債償還総額は、対前年度比で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百万円増、過疎対策事業債で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百万円増となっている。町村合併に伴う大規模事業や、新庁舎建設等の元金償還により増傾向となる。起債残高は交付税算入されるものが約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割程度だが、今後は基金の取崩し等での抑制を図り適正化に努める。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115570</xdr:rowOff>
    </xdr:from>
    <xdr:to>
      <xdr:col>24</xdr:col>
      <xdr:colOff>25400</xdr:colOff>
      <xdr:row>79</xdr:row>
      <xdr:rowOff>18414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8867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64136</xdr:rowOff>
    </xdr:from>
    <xdr:to>
      <xdr:col>19</xdr:col>
      <xdr:colOff>187325</xdr:colOff>
      <xdr:row>78</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372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155575</xdr:rowOff>
    </xdr:from>
    <xdr:to>
      <xdr:col>15</xdr:col>
      <xdr:colOff>98425</xdr:colOff>
      <xdr:row>78</xdr:row>
      <xdr:rowOff>64136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572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155575</xdr:rowOff>
    </xdr:from>
    <xdr:to>
      <xdr:col>11</xdr:col>
      <xdr:colOff>9525</xdr:colOff>
      <xdr:row>78</xdr:row>
      <xdr:rowOff>1270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57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139064</xdr:rowOff>
    </xdr:from>
    <xdr:to>
      <xdr:col>24</xdr:col>
      <xdr:colOff>76200</xdr:colOff>
      <xdr:row>79</xdr:row>
      <xdr:rowOff>69214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111141</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64770</xdr:rowOff>
    </xdr:from>
    <xdr:to>
      <xdr:col>20</xdr:col>
      <xdr:colOff>38100</xdr:colOff>
      <xdr:row>78</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151147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13336</xdr:rowOff>
    </xdr:from>
    <xdr:to>
      <xdr:col>15</xdr:col>
      <xdr:colOff>149225</xdr:colOff>
      <xdr:row>78</xdr:row>
      <xdr:rowOff>114936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99713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104775</xdr:rowOff>
    </xdr:from>
    <xdr:to>
      <xdr:col>11</xdr:col>
      <xdr:colOff>60325</xdr:colOff>
      <xdr:row>78</xdr:row>
      <xdr:rowOff>34925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19702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ポイントで、類似団体平均を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公債費以外では人件費が</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ポイントと一番大きな割合を占め、補助費が</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ポイントと続いている。</a:t>
          </a:r>
        </a:p>
        <a:p>
          <a:r>
            <a:rPr kumimoji="1" lang="ja-JP" altLang="en-US" sz="1300">
              <a:latin typeface="ＭＳ Ｐゴシック" panose="020B0600070205080204" pitchFamily="50" charset="-128"/>
              <a:ea typeface="ＭＳ Ｐゴシック" panose="020B0600070205080204" pitchFamily="50" charset="-128"/>
            </a:rPr>
            <a:t>　人件費では退職手当負担金、補助費では一部事務組合負担金の決算額がそれぞれ類似団体平均を上回っていることが主な要因である。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75564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486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75564</xdr:rowOff>
    </xdr:from>
    <xdr:to>
      <xdr:col>78</xdr:col>
      <xdr:colOff>69850</xdr:colOff>
      <xdr:row>78</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7721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52705</xdr:rowOff>
    </xdr:from>
    <xdr:to>
      <xdr:col>73</xdr:col>
      <xdr:colOff>180975</xdr:colOff>
      <xdr:row>78</xdr:row>
      <xdr:rowOff>1270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543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77</xdr:row>
      <xdr:rowOff>52705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286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24764</xdr:rowOff>
    </xdr:from>
    <xdr:to>
      <xdr:col>78</xdr:col>
      <xdr:colOff>120650</xdr:colOff>
      <xdr:row>77</xdr:row>
      <xdr:rowOff>126364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121920</xdr:rowOff>
    </xdr:from>
    <xdr:to>
      <xdr:col>74</xdr:col>
      <xdr:colOff>31750</xdr:colOff>
      <xdr:row>78</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36847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xdr:rowOff>
    </xdr:from>
    <xdr:to>
      <xdr:col>69</xdr:col>
      <xdr:colOff>142875</xdr:colOff>
      <xdr:row>77</xdr:row>
      <xdr:rowOff>103505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87249</xdr:rowOff>
    </xdr:from>
    <xdr:to>
      <xdr:col>29</xdr:col>
      <xdr:colOff>127000</xdr:colOff>
      <xdr:row>17</xdr:row>
      <xdr:rowOff>22835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78074"/>
          <a:ext cx="647700" cy="10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139281</xdr:rowOff>
    </xdr:from>
    <xdr:to>
      <xdr:col>26</xdr:col>
      <xdr:colOff>50800</xdr:colOff>
      <xdr:row>17</xdr:row>
      <xdr:rowOff>22835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30106"/>
          <a:ext cx="698500" cy="5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139281</xdr:rowOff>
    </xdr:from>
    <xdr:to>
      <xdr:col>22</xdr:col>
      <xdr:colOff>114300</xdr:colOff>
      <xdr:row>16</xdr:row>
      <xdr:rowOff>170853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0106"/>
          <a:ext cx="698500" cy="3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170853</xdr:rowOff>
    </xdr:from>
    <xdr:to>
      <xdr:col>18</xdr:col>
      <xdr:colOff>177800</xdr:colOff>
      <xdr:row>17</xdr:row>
      <xdr:rowOff>1854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1678"/>
          <a:ext cx="6985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36449</xdr:rowOff>
    </xdr:from>
    <xdr:to>
      <xdr:col>29</xdr:col>
      <xdr:colOff>177800</xdr:colOff>
      <xdr:row>16</xdr:row>
      <xdr:rowOff>138049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52976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143485</xdr:rowOff>
    </xdr:from>
    <xdr:to>
      <xdr:col>26</xdr:col>
      <xdr:colOff>101600</xdr:colOff>
      <xdr:row>17</xdr:row>
      <xdr:rowOff>73635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83812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3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88481</xdr:rowOff>
    </xdr:from>
    <xdr:to>
      <xdr:col>22</xdr:col>
      <xdr:colOff>165100</xdr:colOff>
      <xdr:row>17</xdr:row>
      <xdr:rowOff>18631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28808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120053</xdr:rowOff>
    </xdr:from>
    <xdr:to>
      <xdr:col>19</xdr:col>
      <xdr:colOff>38100</xdr:colOff>
      <xdr:row>17</xdr:row>
      <xdr:rowOff>50203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122504</xdr:rowOff>
    </xdr:from>
    <xdr:to>
      <xdr:col>15</xdr:col>
      <xdr:colOff>101600</xdr:colOff>
      <xdr:row>17</xdr:row>
      <xdr:rowOff>52654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13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171406</xdr:rowOff>
    </xdr:from>
    <xdr:to>
      <xdr:col>29</xdr:col>
      <xdr:colOff>127000</xdr:colOff>
      <xdr:row>35</xdr:row>
      <xdr:rowOff>283420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1756"/>
          <a:ext cx="647700" cy="1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219594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9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283420</xdr:rowOff>
    </xdr:from>
    <xdr:to>
      <xdr:col>26</xdr:col>
      <xdr:colOff>50800</xdr:colOff>
      <xdr:row>36</xdr:row>
      <xdr:rowOff>17938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93770"/>
          <a:ext cx="698500" cy="7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17938</xdr:rowOff>
    </xdr:from>
    <xdr:to>
      <xdr:col>22</xdr:col>
      <xdr:colOff>114300</xdr:colOff>
      <xdr:row>36</xdr:row>
      <xdr:rowOff>59716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1188"/>
          <a:ext cx="698500" cy="41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321596</xdr:rowOff>
    </xdr:from>
    <xdr:to>
      <xdr:col>18</xdr:col>
      <xdr:colOff>177800</xdr:colOff>
      <xdr:row>36</xdr:row>
      <xdr:rowOff>59716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31946"/>
          <a:ext cx="698500" cy="8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120606</xdr:rowOff>
    </xdr:from>
    <xdr:to>
      <xdr:col>29</xdr:col>
      <xdr:colOff>177800</xdr:colOff>
      <xdr:row>35</xdr:row>
      <xdr:rowOff>222206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308583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7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232620</xdr:rowOff>
    </xdr:from>
    <xdr:to>
      <xdr:col>26</xdr:col>
      <xdr:colOff>101600</xdr:colOff>
      <xdr:row>35</xdr:row>
      <xdr:rowOff>334220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2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310038</xdr:rowOff>
    </xdr:from>
    <xdr:to>
      <xdr:col>22</xdr:col>
      <xdr:colOff>165100</xdr:colOff>
      <xdr:row>36</xdr:row>
      <xdr:rowOff>68738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0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53515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8916</xdr:rowOff>
    </xdr:from>
    <xdr:to>
      <xdr:col>19</xdr:col>
      <xdr:colOff>38100</xdr:colOff>
      <xdr:row>36</xdr:row>
      <xdr:rowOff>110516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95293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270796</xdr:rowOff>
    </xdr:from>
    <xdr:to>
      <xdr:col>15</xdr:col>
      <xdr:colOff>101600</xdr:colOff>
      <xdr:row>36</xdr:row>
      <xdr:rowOff>29496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10,891
10,822
216.34
7,519,000
7,341,445
176,804
4,476,927
11,945,663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148567</xdr:rowOff>
    </xdr:from>
    <xdr:to>
      <xdr:col>24</xdr:col>
      <xdr:colOff>63500</xdr:colOff>
      <xdr:row>35</xdr:row>
      <xdr:rowOff>155065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49317"/>
          <a:ext cx="8382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131634</xdr:rowOff>
    </xdr:from>
    <xdr:to>
      <xdr:col>19</xdr:col>
      <xdr:colOff>177800</xdr:colOff>
      <xdr:row>35</xdr:row>
      <xdr:rowOff>155065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3238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131634</xdr:rowOff>
    </xdr:from>
    <xdr:to>
      <xdr:col>15</xdr:col>
      <xdr:colOff>50800</xdr:colOff>
      <xdr:row>36</xdr:row>
      <xdr:rowOff>48897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32384"/>
          <a:ext cx="889000" cy="8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17513</xdr:rowOff>
    </xdr:from>
    <xdr:to>
      <xdr:col>10</xdr:col>
      <xdr:colOff>114300</xdr:colOff>
      <xdr:row>36</xdr:row>
      <xdr:rowOff>48897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89713"/>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97767</xdr:rowOff>
    </xdr:from>
    <xdr:to>
      <xdr:col>24</xdr:col>
      <xdr:colOff>114300</xdr:colOff>
      <xdr:row>36</xdr:row>
      <xdr:rowOff>27917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76194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104265</xdr:rowOff>
    </xdr:from>
    <xdr:to>
      <xdr:col>20</xdr:col>
      <xdr:colOff>38100</xdr:colOff>
      <xdr:row>36</xdr:row>
      <xdr:rowOff>34415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50942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80834</xdr:rowOff>
    </xdr:from>
    <xdr:to>
      <xdr:col>15</xdr:col>
      <xdr:colOff>101600</xdr:colOff>
      <xdr:row>36</xdr:row>
      <xdr:rowOff>10984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169547</xdr:rowOff>
    </xdr:from>
    <xdr:to>
      <xdr:col>10</xdr:col>
      <xdr:colOff>165100</xdr:colOff>
      <xdr:row>36</xdr:row>
      <xdr:rowOff>99697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116224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4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138163</xdr:rowOff>
    </xdr:from>
    <xdr:to>
      <xdr:col>6</xdr:col>
      <xdr:colOff>38100</xdr:colOff>
      <xdr:row>36</xdr:row>
      <xdr:rowOff>68313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84840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59173</xdr:rowOff>
    </xdr:from>
    <xdr:to>
      <xdr:col>24</xdr:col>
      <xdr:colOff>63500</xdr:colOff>
      <xdr:row>56</xdr:row>
      <xdr:rowOff>65131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60373"/>
          <a:ext cx="8382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2064</xdr:rowOff>
    </xdr:from>
    <xdr:to>
      <xdr:col>19</xdr:col>
      <xdr:colOff>177800</xdr:colOff>
      <xdr:row>56</xdr:row>
      <xdr:rowOff>65131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03264"/>
          <a:ext cx="889000" cy="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140399</xdr:rowOff>
    </xdr:from>
    <xdr:to>
      <xdr:col>15</xdr:col>
      <xdr:colOff>50800</xdr:colOff>
      <xdr:row>56</xdr:row>
      <xdr:rowOff>2064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570149"/>
          <a:ext cx="889000" cy="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140399</xdr:rowOff>
    </xdr:from>
    <xdr:to>
      <xdr:col>10</xdr:col>
      <xdr:colOff>114300</xdr:colOff>
      <xdr:row>56</xdr:row>
      <xdr:rowOff>4099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570149"/>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8373</xdr:rowOff>
    </xdr:from>
    <xdr:to>
      <xdr:col>24</xdr:col>
      <xdr:colOff>114300</xdr:colOff>
      <xdr:row>56</xdr:row>
      <xdr:rowOff>109973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158250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14331</xdr:rowOff>
    </xdr:from>
    <xdr:to>
      <xdr:col>20</xdr:col>
      <xdr:colOff>38100</xdr:colOff>
      <xdr:row>56</xdr:row>
      <xdr:rowOff>115931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107058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122714</xdr:rowOff>
    </xdr:from>
    <xdr:to>
      <xdr:col>15</xdr:col>
      <xdr:colOff>101600</xdr:colOff>
      <xdr:row>56</xdr:row>
      <xdr:rowOff>52864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69391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32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89599</xdr:rowOff>
    </xdr:from>
    <xdr:to>
      <xdr:col>10</xdr:col>
      <xdr:colOff>165100</xdr:colOff>
      <xdr:row>56</xdr:row>
      <xdr:rowOff>19749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36276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9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124749</xdr:rowOff>
    </xdr:from>
    <xdr:to>
      <xdr:col>6</xdr:col>
      <xdr:colOff>38100</xdr:colOff>
      <xdr:row>56</xdr:row>
      <xdr:rowOff>54899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71426</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144463</xdr:rowOff>
    </xdr:from>
    <xdr:to>
      <xdr:col>24</xdr:col>
      <xdr:colOff>63500</xdr:colOff>
      <xdr:row>77</xdr:row>
      <xdr:rowOff>12485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03213"/>
          <a:ext cx="838200" cy="2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111789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41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58280</xdr:rowOff>
    </xdr:from>
    <xdr:to>
      <xdr:col>19</xdr:col>
      <xdr:colOff>177800</xdr:colOff>
      <xdr:row>75</xdr:row>
      <xdr:rowOff>144463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17030"/>
          <a:ext cx="889000" cy="8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153319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58280</xdr:rowOff>
    </xdr:from>
    <xdr:to>
      <xdr:col>15</xdr:col>
      <xdr:colOff>50800</xdr:colOff>
      <xdr:row>76</xdr:row>
      <xdr:rowOff>156730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917030"/>
          <a:ext cx="889000" cy="2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120155</xdr:rowOff>
    </xdr:from>
    <xdr:to>
      <xdr:col>10</xdr:col>
      <xdr:colOff>114300</xdr:colOff>
      <xdr:row>76</xdr:row>
      <xdr:rowOff>156730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2978905"/>
          <a:ext cx="889000" cy="20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133135</xdr:rowOff>
    </xdr:from>
    <xdr:to>
      <xdr:col>24</xdr:col>
      <xdr:colOff>114300</xdr:colOff>
      <xdr:row>77</xdr:row>
      <xdr:rowOff>63285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1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156012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0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93663</xdr:rowOff>
    </xdr:from>
    <xdr:to>
      <xdr:col>20</xdr:col>
      <xdr:colOff>38100</xdr:colOff>
      <xdr:row>76</xdr:row>
      <xdr:rowOff>23813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40340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2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7480</xdr:rowOff>
    </xdr:from>
    <xdr:to>
      <xdr:col>15</xdr:col>
      <xdr:colOff>101600</xdr:colOff>
      <xdr:row>75</xdr:row>
      <xdr:rowOff>109080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125607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105930</xdr:rowOff>
    </xdr:from>
    <xdr:to>
      <xdr:col>10</xdr:col>
      <xdr:colOff>165100</xdr:colOff>
      <xdr:row>77</xdr:row>
      <xdr:rowOff>36080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27207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69355</xdr:rowOff>
    </xdr:from>
    <xdr:to>
      <xdr:col>6</xdr:col>
      <xdr:colOff>38100</xdr:colOff>
      <xdr:row>75</xdr:row>
      <xdr:rowOff>170954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281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16032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44805</xdr:rowOff>
    </xdr:from>
    <xdr:to>
      <xdr:col>24</xdr:col>
      <xdr:colOff>63500</xdr:colOff>
      <xdr:row>95</xdr:row>
      <xdr:rowOff>99149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32555"/>
          <a:ext cx="838200" cy="5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99149</xdr:rowOff>
    </xdr:from>
    <xdr:to>
      <xdr:col>19</xdr:col>
      <xdr:colOff>177800</xdr:colOff>
      <xdr:row>95</xdr:row>
      <xdr:rowOff>138430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8689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66242</xdr:rowOff>
    </xdr:from>
    <xdr:to>
      <xdr:col>15</xdr:col>
      <xdr:colOff>50800</xdr:colOff>
      <xdr:row>95</xdr:row>
      <xdr:rowOff>138430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53992"/>
          <a:ext cx="889000" cy="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66242</xdr:rowOff>
    </xdr:from>
    <xdr:to>
      <xdr:col>10</xdr:col>
      <xdr:colOff>114300</xdr:colOff>
      <xdr:row>96</xdr:row>
      <xdr:rowOff>56223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53992"/>
          <a:ext cx="889000" cy="16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165455</xdr:rowOff>
    </xdr:from>
    <xdr:to>
      <xdr:col>24</xdr:col>
      <xdr:colOff>114300</xdr:colOff>
      <xdr:row>95</xdr:row>
      <xdr:rowOff>95605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16882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48349</xdr:rowOff>
    </xdr:from>
    <xdr:to>
      <xdr:col>20</xdr:col>
      <xdr:colOff>38100</xdr:colOff>
      <xdr:row>95</xdr:row>
      <xdr:rowOff>149949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166476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87630</xdr:rowOff>
    </xdr:from>
    <xdr:to>
      <xdr:col>15</xdr:col>
      <xdr:colOff>101600</xdr:colOff>
      <xdr:row>96</xdr:row>
      <xdr:rowOff>17780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15442</xdr:rowOff>
    </xdr:from>
    <xdr:to>
      <xdr:col>10</xdr:col>
      <xdr:colOff>165100</xdr:colOff>
      <xdr:row>95</xdr:row>
      <xdr:rowOff>117042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133569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7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5423</xdr:rowOff>
    </xdr:from>
    <xdr:to>
      <xdr:col>6</xdr:col>
      <xdr:colOff>38100</xdr:colOff>
      <xdr:row>96</xdr:row>
      <xdr:rowOff>107023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98150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48641</xdr:rowOff>
    </xdr:from>
    <xdr:to>
      <xdr:col>55</xdr:col>
      <xdr:colOff>0</xdr:colOff>
      <xdr:row>36</xdr:row>
      <xdr:rowOff>105555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20841"/>
          <a:ext cx="838200" cy="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105555</xdr:rowOff>
    </xdr:from>
    <xdr:to>
      <xdr:col>50</xdr:col>
      <xdr:colOff>114300</xdr:colOff>
      <xdr:row>37</xdr:row>
      <xdr:rowOff>18931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77755"/>
          <a:ext cx="889000" cy="8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163764</xdr:rowOff>
    </xdr:from>
    <xdr:to>
      <xdr:col>45</xdr:col>
      <xdr:colOff>177800</xdr:colOff>
      <xdr:row>37</xdr:row>
      <xdr:rowOff>18931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33596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163764</xdr:rowOff>
    </xdr:from>
    <xdr:to>
      <xdr:col>41</xdr:col>
      <xdr:colOff>50800</xdr:colOff>
      <xdr:row>36</xdr:row>
      <xdr:rowOff>165265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35964"/>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169291</xdr:rowOff>
    </xdr:from>
    <xdr:to>
      <xdr:col>55</xdr:col>
      <xdr:colOff>50800</xdr:colOff>
      <xdr:row>36</xdr:row>
      <xdr:rowOff>99441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147718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54755</xdr:rowOff>
    </xdr:from>
    <xdr:to>
      <xdr:col>50</xdr:col>
      <xdr:colOff>165100</xdr:colOff>
      <xdr:row>36</xdr:row>
      <xdr:rowOff>156355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147482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631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139581</xdr:rowOff>
    </xdr:from>
    <xdr:to>
      <xdr:col>46</xdr:col>
      <xdr:colOff>38100</xdr:colOff>
      <xdr:row>37</xdr:row>
      <xdr:rowOff>69731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60858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112964</xdr:rowOff>
    </xdr:from>
    <xdr:to>
      <xdr:col>41</xdr:col>
      <xdr:colOff>101600</xdr:colOff>
      <xdr:row>37</xdr:row>
      <xdr:rowOff>43114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34241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63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114465</xdr:rowOff>
    </xdr:from>
    <xdr:to>
      <xdr:col>36</xdr:col>
      <xdr:colOff>165100</xdr:colOff>
      <xdr:row>37</xdr:row>
      <xdr:rowOff>44615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35742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37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20237</xdr:rowOff>
    </xdr:from>
    <xdr:to>
      <xdr:col>55</xdr:col>
      <xdr:colOff>0</xdr:colOff>
      <xdr:row>58</xdr:row>
      <xdr:rowOff>72110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64337"/>
          <a:ext cx="838200" cy="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72110</xdr:rowOff>
    </xdr:from>
    <xdr:to>
      <xdr:col>50</xdr:col>
      <xdr:colOff>114300</xdr:colOff>
      <xdr:row>58</xdr:row>
      <xdr:rowOff>73661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10016210"/>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86802</xdr:rowOff>
    </xdr:from>
    <xdr:to>
      <xdr:col>45</xdr:col>
      <xdr:colOff>177800</xdr:colOff>
      <xdr:row>58</xdr:row>
      <xdr:rowOff>73661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16552"/>
          <a:ext cx="889000" cy="50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86802</xdr:rowOff>
    </xdr:from>
    <xdr:to>
      <xdr:col>41</xdr:col>
      <xdr:colOff>50800</xdr:colOff>
      <xdr:row>57</xdr:row>
      <xdr:rowOff>163448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16552"/>
          <a:ext cx="889000" cy="4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132521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90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140887</xdr:rowOff>
    </xdr:from>
    <xdr:to>
      <xdr:col>55</xdr:col>
      <xdr:colOff>50800</xdr:colOff>
      <xdr:row>58</xdr:row>
      <xdr:rowOff>71037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119314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21310</xdr:rowOff>
    </xdr:from>
    <xdr:to>
      <xdr:col>50</xdr:col>
      <xdr:colOff>165100</xdr:colOff>
      <xdr:row>58</xdr:row>
      <xdr:rowOff>122910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114037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22861</xdr:rowOff>
    </xdr:from>
    <xdr:to>
      <xdr:col>46</xdr:col>
      <xdr:colOff>38100</xdr:colOff>
      <xdr:row>58</xdr:row>
      <xdr:rowOff>124461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115588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5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36002</xdr:rowOff>
    </xdr:from>
    <xdr:to>
      <xdr:col>41</xdr:col>
      <xdr:colOff>101600</xdr:colOff>
      <xdr:row>55</xdr:row>
      <xdr:rowOff>137602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154129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24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112648</xdr:rowOff>
    </xdr:from>
    <xdr:to>
      <xdr:col>36</xdr:col>
      <xdr:colOff>165100</xdr:colOff>
      <xdr:row>58</xdr:row>
      <xdr:rowOff>42798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33925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77623</xdr:rowOff>
    </xdr:from>
    <xdr:to>
      <xdr:col>55</xdr:col>
      <xdr:colOff>0</xdr:colOff>
      <xdr:row>78</xdr:row>
      <xdr:rowOff>121740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0723"/>
          <a:ext cx="838200" cy="4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99368</xdr:rowOff>
    </xdr:from>
    <xdr:to>
      <xdr:col>50</xdr:col>
      <xdr:colOff>114300</xdr:colOff>
      <xdr:row>78</xdr:row>
      <xdr:rowOff>121740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72468"/>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70316</xdr:rowOff>
    </xdr:from>
    <xdr:to>
      <xdr:col>45</xdr:col>
      <xdr:colOff>177800</xdr:colOff>
      <xdr:row>78</xdr:row>
      <xdr:rowOff>99368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929066"/>
          <a:ext cx="889000" cy="5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70316</xdr:rowOff>
    </xdr:from>
    <xdr:to>
      <xdr:col>41</xdr:col>
      <xdr:colOff>50800</xdr:colOff>
      <xdr:row>78</xdr:row>
      <xdr:rowOff>22352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929066"/>
          <a:ext cx="889000" cy="46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26823</xdr:rowOff>
    </xdr:from>
    <xdr:to>
      <xdr:col>55</xdr:col>
      <xdr:colOff>50800</xdr:colOff>
      <xdr:row>78</xdr:row>
      <xdr:rowOff>128423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49700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70940</xdr:rowOff>
    </xdr:from>
    <xdr:to>
      <xdr:col>50</xdr:col>
      <xdr:colOff>165100</xdr:colOff>
      <xdr:row>79</xdr:row>
      <xdr:rowOff>1090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163667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48568</xdr:rowOff>
    </xdr:from>
    <xdr:to>
      <xdr:col>46</xdr:col>
      <xdr:colOff>38100</xdr:colOff>
      <xdr:row>78</xdr:row>
      <xdr:rowOff>150168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141295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19516</xdr:rowOff>
    </xdr:from>
    <xdr:to>
      <xdr:col>41</xdr:col>
      <xdr:colOff>101600</xdr:colOff>
      <xdr:row>75</xdr:row>
      <xdr:rowOff>121116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87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137643</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26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143002</xdr:rowOff>
    </xdr:from>
    <xdr:to>
      <xdr:col>36</xdr:col>
      <xdr:colOff>165100</xdr:colOff>
      <xdr:row>78</xdr:row>
      <xdr:rowOff>73152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89679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11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56631</xdr:rowOff>
    </xdr:from>
    <xdr:to>
      <xdr:col>55</xdr:col>
      <xdr:colOff>0</xdr:colOff>
      <xdr:row>98</xdr:row>
      <xdr:rowOff>78961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58731"/>
          <a:ext cx="838200" cy="2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126189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13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78961</xdr:rowOff>
    </xdr:from>
    <xdr:to>
      <xdr:col>50</xdr:col>
      <xdr:colOff>114300</xdr:colOff>
      <xdr:row>98</xdr:row>
      <xdr:rowOff>93683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8106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82924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40835</xdr:rowOff>
    </xdr:from>
    <xdr:to>
      <xdr:col>45</xdr:col>
      <xdr:colOff>177800</xdr:colOff>
      <xdr:row>98</xdr:row>
      <xdr:rowOff>93683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42935"/>
          <a:ext cx="889000" cy="5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103498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38742</xdr:rowOff>
    </xdr:from>
    <xdr:to>
      <xdr:col>41</xdr:col>
      <xdr:colOff>50800</xdr:colOff>
      <xdr:row>98</xdr:row>
      <xdr:rowOff>40835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40842"/>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5831</xdr:rowOff>
    </xdr:from>
    <xdr:to>
      <xdr:col>55</xdr:col>
      <xdr:colOff>50800</xdr:colOff>
      <xdr:row>98</xdr:row>
      <xdr:rowOff>107431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28161</xdr:rowOff>
    </xdr:from>
    <xdr:to>
      <xdr:col>50</xdr:col>
      <xdr:colOff>165100</xdr:colOff>
      <xdr:row>98</xdr:row>
      <xdr:rowOff>129761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120888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42883</xdr:rowOff>
    </xdr:from>
    <xdr:to>
      <xdr:col>46</xdr:col>
      <xdr:colOff>38100</xdr:colOff>
      <xdr:row>98</xdr:row>
      <xdr:rowOff>144483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161485</xdr:rowOff>
    </xdr:from>
    <xdr:to>
      <xdr:col>41</xdr:col>
      <xdr:colOff>101600</xdr:colOff>
      <xdr:row>98</xdr:row>
      <xdr:rowOff>91635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82762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159392</xdr:rowOff>
    </xdr:from>
    <xdr:to>
      <xdr:col>36</xdr:col>
      <xdr:colOff>165100</xdr:colOff>
      <xdr:row>98</xdr:row>
      <xdr:rowOff>89542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80669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8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889"/>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27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164989</xdr:rowOff>
    </xdr:from>
    <xdr:to>
      <xdr:col>67</xdr:col>
      <xdr:colOff>101600</xdr:colOff>
      <xdr:row>39</xdr:row>
      <xdr:rowOff>95139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86266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61534</xdr:rowOff>
    </xdr:from>
    <xdr:to>
      <xdr:col>85</xdr:col>
      <xdr:colOff>127000</xdr:colOff>
      <xdr:row>74</xdr:row>
      <xdr:rowOff>114920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48834"/>
          <a:ext cx="838200" cy="5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114920</xdr:rowOff>
    </xdr:from>
    <xdr:to>
      <xdr:col>81</xdr:col>
      <xdr:colOff>50800</xdr:colOff>
      <xdr:row>74</xdr:row>
      <xdr:rowOff>146924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02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146924</xdr:rowOff>
    </xdr:from>
    <xdr:to>
      <xdr:col>76</xdr:col>
      <xdr:colOff>114300</xdr:colOff>
      <xdr:row>75</xdr:row>
      <xdr:rowOff>33477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34224"/>
          <a:ext cx="8890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7737</xdr:rowOff>
    </xdr:from>
    <xdr:to>
      <xdr:col>71</xdr:col>
      <xdr:colOff>177800</xdr:colOff>
      <xdr:row>75</xdr:row>
      <xdr:rowOff>33477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66487"/>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10734</xdr:rowOff>
    </xdr:from>
    <xdr:to>
      <xdr:col>85</xdr:col>
      <xdr:colOff>177800</xdr:colOff>
      <xdr:row>74</xdr:row>
      <xdr:rowOff>112334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6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33611</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64120</xdr:rowOff>
    </xdr:from>
    <xdr:to>
      <xdr:col>81</xdr:col>
      <xdr:colOff>101600</xdr:colOff>
      <xdr:row>74</xdr:row>
      <xdr:rowOff>165720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10797</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52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96124</xdr:rowOff>
    </xdr:from>
    <xdr:to>
      <xdr:col>76</xdr:col>
      <xdr:colOff>165100</xdr:colOff>
      <xdr:row>75</xdr:row>
      <xdr:rowOff>26274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42801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154127</xdr:rowOff>
    </xdr:from>
    <xdr:to>
      <xdr:col>72</xdr:col>
      <xdr:colOff>38100</xdr:colOff>
      <xdr:row>75</xdr:row>
      <xdr:rowOff>84277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100804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128387</xdr:rowOff>
    </xdr:from>
    <xdr:to>
      <xdr:col>67</xdr:col>
      <xdr:colOff>101600</xdr:colOff>
      <xdr:row>75</xdr:row>
      <xdr:rowOff>58537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75064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9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93464</xdr:rowOff>
    </xdr:from>
    <xdr:to>
      <xdr:col>85</xdr:col>
      <xdr:colOff>127000</xdr:colOff>
      <xdr:row>98</xdr:row>
      <xdr:rowOff>94569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95564"/>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93464</xdr:rowOff>
    </xdr:from>
    <xdr:to>
      <xdr:col>81</xdr:col>
      <xdr:colOff>50800</xdr:colOff>
      <xdr:row>98</xdr:row>
      <xdr:rowOff>95782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9556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36937</xdr:rowOff>
    </xdr:from>
    <xdr:to>
      <xdr:col>76</xdr:col>
      <xdr:colOff>114300</xdr:colOff>
      <xdr:row>98</xdr:row>
      <xdr:rowOff>95782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39037"/>
          <a:ext cx="889000" cy="5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36937</xdr:rowOff>
    </xdr:from>
    <xdr:to>
      <xdr:col>71</xdr:col>
      <xdr:colOff>177800</xdr:colOff>
      <xdr:row>98</xdr:row>
      <xdr:rowOff>45855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39037"/>
          <a:ext cx="889000" cy="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102086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120890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43769</xdr:rowOff>
    </xdr:from>
    <xdr:to>
      <xdr:col>85</xdr:col>
      <xdr:colOff>177800</xdr:colOff>
      <xdr:row>98</xdr:row>
      <xdr:rowOff>145369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148369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42664</xdr:rowOff>
    </xdr:from>
    <xdr:to>
      <xdr:col>81</xdr:col>
      <xdr:colOff>101600</xdr:colOff>
      <xdr:row>98</xdr:row>
      <xdr:rowOff>144264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135391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44982</xdr:rowOff>
    </xdr:from>
    <xdr:to>
      <xdr:col>76</xdr:col>
      <xdr:colOff>165100</xdr:colOff>
      <xdr:row>98</xdr:row>
      <xdr:rowOff>146582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137709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157587</xdr:rowOff>
    </xdr:from>
    <xdr:to>
      <xdr:col>72</xdr:col>
      <xdr:colOff>38100</xdr:colOff>
      <xdr:row>98</xdr:row>
      <xdr:rowOff>87737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104264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6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166505</xdr:rowOff>
    </xdr:from>
    <xdr:to>
      <xdr:col>67</xdr:col>
      <xdr:colOff>101600</xdr:colOff>
      <xdr:row>98</xdr:row>
      <xdr:rowOff>96655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113182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131287</xdr:rowOff>
    </xdr:from>
    <xdr:to>
      <xdr:col>116</xdr:col>
      <xdr:colOff>63500</xdr:colOff>
      <xdr:row>38</xdr:row>
      <xdr:rowOff>136316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4638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131745</xdr:rowOff>
    </xdr:from>
    <xdr:to>
      <xdr:col>111</xdr:col>
      <xdr:colOff>177800</xdr:colOff>
      <xdr:row>38</xdr:row>
      <xdr:rowOff>136316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4684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131379</xdr:rowOff>
    </xdr:from>
    <xdr:to>
      <xdr:col>107</xdr:col>
      <xdr:colOff>50800</xdr:colOff>
      <xdr:row>38</xdr:row>
      <xdr:rowOff>131745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4647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128636</xdr:rowOff>
    </xdr:from>
    <xdr:to>
      <xdr:col>102</xdr:col>
      <xdr:colOff>114300</xdr:colOff>
      <xdr:row>38</xdr:row>
      <xdr:rowOff>131379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437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80487</xdr:rowOff>
    </xdr:from>
    <xdr:to>
      <xdr:col>116</xdr:col>
      <xdr:colOff>114300</xdr:colOff>
      <xdr:row>39</xdr:row>
      <xdr:rowOff>10637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166864</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85516</xdr:rowOff>
    </xdr:from>
    <xdr:to>
      <xdr:col>112</xdr:col>
      <xdr:colOff>38100</xdr:colOff>
      <xdr:row>39</xdr:row>
      <xdr:rowOff>15666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6793</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80945</xdr:rowOff>
    </xdr:from>
    <xdr:to>
      <xdr:col>107</xdr:col>
      <xdr:colOff>101600</xdr:colOff>
      <xdr:row>39</xdr:row>
      <xdr:rowOff>11095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2222</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688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80579</xdr:rowOff>
    </xdr:from>
    <xdr:to>
      <xdr:col>102</xdr:col>
      <xdr:colOff>165100</xdr:colOff>
      <xdr:row>39</xdr:row>
      <xdr:rowOff>10729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1856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688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77836</xdr:rowOff>
    </xdr:from>
    <xdr:to>
      <xdr:col>98</xdr:col>
      <xdr:colOff>38100</xdr:colOff>
      <xdr:row>39</xdr:row>
      <xdr:rowOff>7986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170563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134510</xdr:rowOff>
    </xdr:from>
    <xdr:to>
      <xdr:col>116</xdr:col>
      <xdr:colOff>63500</xdr:colOff>
      <xdr:row>58</xdr:row>
      <xdr:rowOff>135654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78610"/>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134510</xdr:rowOff>
    </xdr:from>
    <xdr:to>
      <xdr:col>111</xdr:col>
      <xdr:colOff>177800</xdr:colOff>
      <xdr:row>58</xdr:row>
      <xdr:rowOff>136706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78610"/>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133414</xdr:rowOff>
    </xdr:from>
    <xdr:to>
      <xdr:col>107</xdr:col>
      <xdr:colOff>50800</xdr:colOff>
      <xdr:row>58</xdr:row>
      <xdr:rowOff>136706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7751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133414</xdr:rowOff>
    </xdr:from>
    <xdr:to>
      <xdr:col>102</xdr:col>
      <xdr:colOff>114300</xdr:colOff>
      <xdr:row>58</xdr:row>
      <xdr:rowOff>135105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7751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84854</xdr:rowOff>
    </xdr:from>
    <xdr:to>
      <xdr:col>116</xdr:col>
      <xdr:colOff>114300</xdr:colOff>
      <xdr:row>59</xdr:row>
      <xdr:rowOff>15004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171231</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3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83710</xdr:rowOff>
    </xdr:from>
    <xdr:to>
      <xdr:col>112</xdr:col>
      <xdr:colOff>38100</xdr:colOff>
      <xdr:row>59</xdr:row>
      <xdr:rowOff>13860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4987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2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85906</xdr:rowOff>
    </xdr:from>
    <xdr:to>
      <xdr:col>107</xdr:col>
      <xdr:colOff>101600</xdr:colOff>
      <xdr:row>59</xdr:row>
      <xdr:rowOff>16056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7183</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82614</xdr:rowOff>
    </xdr:from>
    <xdr:to>
      <xdr:col>102</xdr:col>
      <xdr:colOff>165100</xdr:colOff>
      <xdr:row>59</xdr:row>
      <xdr:rowOff>12764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3891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1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84305</xdr:rowOff>
    </xdr:from>
    <xdr:to>
      <xdr:col>98</xdr:col>
      <xdr:colOff>38100</xdr:colOff>
      <xdr:row>59</xdr:row>
      <xdr:rowOff>14455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5582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2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122158</xdr:rowOff>
    </xdr:from>
    <xdr:to>
      <xdr:col>116</xdr:col>
      <xdr:colOff>63500</xdr:colOff>
      <xdr:row>75</xdr:row>
      <xdr:rowOff>164694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80908"/>
          <a:ext cx="838200" cy="4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9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99664</xdr:rowOff>
    </xdr:from>
    <xdr:to>
      <xdr:col>111</xdr:col>
      <xdr:colOff>177800</xdr:colOff>
      <xdr:row>75</xdr:row>
      <xdr:rowOff>164694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2958414"/>
          <a:ext cx="889000" cy="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99664</xdr:rowOff>
    </xdr:from>
    <xdr:to>
      <xdr:col>107</xdr:col>
      <xdr:colOff>50800</xdr:colOff>
      <xdr:row>75</xdr:row>
      <xdr:rowOff>149819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95841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149819</xdr:rowOff>
    </xdr:from>
    <xdr:to>
      <xdr:col>102</xdr:col>
      <xdr:colOff>114300</xdr:colOff>
      <xdr:row>75</xdr:row>
      <xdr:rowOff>150566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08569"/>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71358</xdr:rowOff>
    </xdr:from>
    <xdr:to>
      <xdr:col>116</xdr:col>
      <xdr:colOff>114300</xdr:colOff>
      <xdr:row>76</xdr:row>
      <xdr:rowOff>1508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3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49785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0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113894</xdr:rowOff>
    </xdr:from>
    <xdr:to>
      <xdr:col>112</xdr:col>
      <xdr:colOff>38100</xdr:colOff>
      <xdr:row>76</xdr:row>
      <xdr:rowOff>44044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35171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48864</xdr:rowOff>
    </xdr:from>
    <xdr:to>
      <xdr:col>107</xdr:col>
      <xdr:colOff>101600</xdr:colOff>
      <xdr:row>75</xdr:row>
      <xdr:rowOff>150465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07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141592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99020</xdr:rowOff>
    </xdr:from>
    <xdr:to>
      <xdr:col>102</xdr:col>
      <xdr:colOff>165100</xdr:colOff>
      <xdr:row>76</xdr:row>
      <xdr:rowOff>29170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5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99766</xdr:rowOff>
    </xdr:from>
    <xdr:to>
      <xdr:col>98</xdr:col>
      <xdr:colOff>38100</xdr:colOff>
      <xdr:row>76</xdr:row>
      <xdr:rowOff>29916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9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21043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人件費は継続的な定員適正化により、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１で住民千人当たり職員数は類似団体と比較して</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人下回り、一人当たりのコストは</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円下回った。物件費は、委託料の状況により住民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人当たりの物件費は</a:t>
          </a:r>
          <a:r>
            <a:rPr kumimoji="1" lang="en-US" altLang="ja-JP" sz="1300">
              <a:latin typeface="ＭＳ Ｐゴシック" panose="020B0600070205080204" pitchFamily="50" charset="-128"/>
              <a:ea typeface="ＭＳ Ｐゴシック" panose="020B0600070205080204" pitchFamily="50" charset="-128"/>
            </a:rPr>
            <a:t>92,613</a:t>
          </a:r>
          <a:r>
            <a:rPr kumimoji="1" lang="ja-JP" altLang="en-US" sz="1300">
              <a:latin typeface="ＭＳ Ｐゴシック" panose="020B0600070205080204" pitchFamily="50" charset="-128"/>
              <a:ea typeface="ＭＳ Ｐゴシック" panose="020B0600070205080204" pitchFamily="50" charset="-128"/>
            </a:rPr>
            <a:t>円と、類似団体と比較して</a:t>
          </a:r>
          <a:r>
            <a:rPr kumimoji="1" lang="en-US" altLang="ja-JP" sz="1300">
              <a:latin typeface="ＭＳ Ｐゴシック" panose="020B0600070205080204" pitchFamily="50" charset="-128"/>
              <a:ea typeface="ＭＳ Ｐゴシック" panose="020B0600070205080204" pitchFamily="50" charset="-128"/>
            </a:rPr>
            <a:t>20,960</a:t>
          </a:r>
          <a:r>
            <a:rPr kumimoji="1" lang="ja-JP" altLang="en-US" sz="1300">
              <a:latin typeface="ＭＳ Ｐゴシック" panose="020B0600070205080204" pitchFamily="50" charset="-128"/>
              <a:ea typeface="ＭＳ Ｐゴシック" panose="020B0600070205080204" pitchFamily="50" charset="-128"/>
            </a:rPr>
            <a:t>円下回った。維持補修費は積雪量に係る除雪経費を主な要因として、類似団体平均とほぼ同額となったが、全国平均は</a:t>
          </a:r>
          <a:r>
            <a:rPr kumimoji="1" lang="en-US" altLang="ja-JP" sz="1300">
              <a:latin typeface="ＭＳ Ｐゴシック" panose="020B0600070205080204" pitchFamily="50" charset="-128"/>
              <a:ea typeface="ＭＳ Ｐゴシック" panose="020B0600070205080204" pitchFamily="50" charset="-128"/>
            </a:rPr>
            <a:t>4,657</a:t>
          </a:r>
          <a:r>
            <a:rPr kumimoji="1" lang="ja-JP" altLang="en-US" sz="1300">
              <a:latin typeface="ＭＳ Ｐゴシック" panose="020B0600070205080204" pitchFamily="50" charset="-128"/>
              <a:ea typeface="ＭＳ Ｐゴシック" panose="020B0600070205080204" pitchFamily="50" charset="-128"/>
            </a:rPr>
            <a:t>円上回る。扶助費は、保育料無料化に伴う保育児童の増、高校生までの医療費無料化などにより増加傾向となり、類似団体平均を</a:t>
          </a:r>
          <a:r>
            <a:rPr kumimoji="1" lang="en-US" altLang="ja-JP" sz="1300">
              <a:latin typeface="ＭＳ Ｐゴシック" panose="020B0600070205080204" pitchFamily="50" charset="-128"/>
              <a:ea typeface="ＭＳ Ｐゴシック" panose="020B0600070205080204" pitchFamily="50" charset="-128"/>
            </a:rPr>
            <a:t>4,582</a:t>
          </a:r>
          <a:r>
            <a:rPr kumimoji="1" lang="ja-JP" altLang="en-US" sz="1300">
              <a:latin typeface="ＭＳ Ｐゴシック" panose="020B0600070205080204" pitchFamily="50" charset="-128"/>
              <a:ea typeface="ＭＳ Ｐゴシック" panose="020B0600070205080204" pitchFamily="50" charset="-128"/>
            </a:rPr>
            <a:t>円上回っている。補助費等は類似団体平均を</a:t>
          </a:r>
          <a:r>
            <a:rPr kumimoji="1" lang="en-US" altLang="ja-JP" sz="1300">
              <a:latin typeface="ＭＳ Ｐゴシック" panose="020B0600070205080204" pitchFamily="50" charset="-128"/>
              <a:ea typeface="ＭＳ Ｐゴシック" panose="020B0600070205080204" pitchFamily="50" charset="-128"/>
            </a:rPr>
            <a:t>10,192</a:t>
          </a:r>
          <a:r>
            <a:rPr kumimoji="1" lang="ja-JP" altLang="en-US" sz="1300">
              <a:latin typeface="ＭＳ Ｐゴシック" panose="020B0600070205080204" pitchFamily="50" charset="-128"/>
              <a:ea typeface="ＭＳ Ｐゴシック" panose="020B0600070205080204" pitchFamily="50" charset="-128"/>
            </a:rPr>
            <a:t>円下回ったが一部事務組合負担金の増で前年度比</a:t>
          </a:r>
          <a:r>
            <a:rPr kumimoji="1" lang="en-US" altLang="ja-JP" sz="1300">
              <a:latin typeface="ＭＳ Ｐゴシック" panose="020B0600070205080204" pitchFamily="50" charset="-128"/>
              <a:ea typeface="ＭＳ Ｐゴシック" panose="020B0600070205080204" pitchFamily="50" charset="-128"/>
            </a:rPr>
            <a:t>7,469</a:t>
          </a:r>
          <a:r>
            <a:rPr kumimoji="1" lang="ja-JP" altLang="en-US" sz="1300">
              <a:latin typeface="ＭＳ Ｐゴシック" panose="020B0600070205080204" pitchFamily="50" charset="-128"/>
              <a:ea typeface="ＭＳ Ｐゴシック" panose="020B0600070205080204" pitchFamily="50" charset="-128"/>
            </a:rPr>
            <a:t>円増となった。普通建設事業費は、住民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76,582</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15,884</a:t>
          </a:r>
          <a:r>
            <a:rPr kumimoji="1" lang="ja-JP" altLang="en-US" sz="1300">
              <a:latin typeface="ＭＳ Ｐゴシック" panose="020B0600070205080204" pitchFamily="50" charset="-128"/>
              <a:ea typeface="ＭＳ Ｐゴシック" panose="020B0600070205080204" pitchFamily="50" charset="-128"/>
            </a:rPr>
            <a:t>円の増、類似団体平均では</a:t>
          </a:r>
          <a:r>
            <a:rPr kumimoji="1" lang="en-US" altLang="ja-JP" sz="1300">
              <a:latin typeface="ＭＳ Ｐゴシック" panose="020B0600070205080204" pitchFamily="50" charset="-128"/>
              <a:ea typeface="ＭＳ Ｐゴシック" panose="020B0600070205080204" pitchFamily="50" charset="-128"/>
            </a:rPr>
            <a:t>41,671</a:t>
          </a:r>
          <a:r>
            <a:rPr kumimoji="1" lang="ja-JP" altLang="en-US" sz="1300">
              <a:latin typeface="ＭＳ Ｐゴシック" panose="020B0600070205080204" pitchFamily="50" charset="-128"/>
              <a:ea typeface="ＭＳ Ｐゴシック" panose="020B0600070205080204" pitchFamily="50" charset="-128"/>
            </a:rPr>
            <a:t>円下回り新規整備の割合が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％を占める結果となった。公債費は交付税算入されるものが約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割だが類似団体平均を</a:t>
          </a:r>
          <a:r>
            <a:rPr kumimoji="1" lang="en-US" altLang="ja-JP" sz="1300">
              <a:latin typeface="ＭＳ Ｐゴシック" panose="020B0600070205080204" pitchFamily="50" charset="-128"/>
              <a:ea typeface="ＭＳ Ｐゴシック" panose="020B0600070205080204" pitchFamily="50" charset="-128"/>
            </a:rPr>
            <a:t>24,362</a:t>
          </a:r>
          <a:r>
            <a:rPr kumimoji="1" lang="ja-JP" altLang="en-US" sz="1300">
              <a:latin typeface="ＭＳ Ｐゴシック" panose="020B0600070205080204" pitchFamily="50" charset="-128"/>
              <a:ea typeface="ＭＳ Ｐゴシック" panose="020B0600070205080204" pitchFamily="50" charset="-128"/>
            </a:rPr>
            <a:t>円上回る結果となり、今後、大型投資事業実施に伴う元金償還が始まるため、増加傾向になるものと見込まれる。積立金は、類似団体平均を</a:t>
          </a:r>
          <a:r>
            <a:rPr kumimoji="1" lang="en-US" altLang="ja-JP" sz="1300">
              <a:latin typeface="ＭＳ Ｐゴシック" panose="020B0600070205080204" pitchFamily="50" charset="-128"/>
              <a:ea typeface="ＭＳ Ｐゴシック" panose="020B0600070205080204" pitchFamily="50" charset="-128"/>
            </a:rPr>
            <a:t>19,806</a:t>
          </a:r>
          <a:r>
            <a:rPr kumimoji="1" lang="ja-JP" altLang="en-US" sz="1300">
              <a:latin typeface="ＭＳ Ｐゴシック" panose="020B0600070205080204" pitchFamily="50" charset="-128"/>
              <a:ea typeface="ＭＳ Ｐゴシック" panose="020B0600070205080204" pitchFamily="50" charset="-128"/>
            </a:rPr>
            <a:t>円下回ったが取崩し額も減少したため、財政調整基金残高は</a:t>
          </a:r>
          <a:r>
            <a:rPr kumimoji="1" lang="en-US" altLang="ja-JP" sz="1300">
              <a:latin typeface="ＭＳ Ｐゴシック" panose="020B0600070205080204" pitchFamily="50" charset="-128"/>
              <a:ea typeface="ＭＳ Ｐゴシック" panose="020B0600070205080204" pitchFamily="50" charset="-128"/>
            </a:rPr>
            <a:t>1,564</a:t>
          </a:r>
          <a:r>
            <a:rPr kumimoji="1" lang="ja-JP" altLang="en-US" sz="1300">
              <a:latin typeface="ＭＳ Ｐゴシック" panose="020B0600070205080204" pitchFamily="50" charset="-128"/>
              <a:ea typeface="ＭＳ Ｐゴシック" panose="020B0600070205080204" pitchFamily="50" charset="-128"/>
            </a:rPr>
            <a:t>百万円と前年比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10,891
10,822
216.34
7,519,000
7,341,445
176,804
4,476,927
11,945,663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86360</xdr:rowOff>
    </xdr:from>
    <xdr:to>
      <xdr:col>24</xdr:col>
      <xdr:colOff>63500</xdr:colOff>
      <xdr:row>36</xdr:row>
      <xdr:rowOff>69215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711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14241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73787</xdr:rowOff>
    </xdr:from>
    <xdr:to>
      <xdr:col>19</xdr:col>
      <xdr:colOff>177800</xdr:colOff>
      <xdr:row>35</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453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73787</xdr:rowOff>
    </xdr:from>
    <xdr:to>
      <xdr:col>15</xdr:col>
      <xdr:colOff>50800</xdr:colOff>
      <xdr:row>35</xdr:row>
      <xdr:rowOff>116459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453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635</xdr:rowOff>
    </xdr:from>
    <xdr:to>
      <xdr:col>10</xdr:col>
      <xdr:colOff>114300</xdr:colOff>
      <xdr:row>35</xdr:row>
      <xdr:rowOff>116459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29935"/>
          <a:ext cx="889000" cy="2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18415</xdr:rowOff>
    </xdr:from>
    <xdr:to>
      <xdr:col>24</xdr:col>
      <xdr:colOff>114300</xdr:colOff>
      <xdr:row>36</xdr:row>
      <xdr:rowOff>120015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168292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35560</xdr:rowOff>
    </xdr:from>
    <xdr:to>
      <xdr:col>20</xdr:col>
      <xdr:colOff>38100</xdr:colOff>
      <xdr:row>35</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22987</xdr:rowOff>
    </xdr:from>
    <xdr:to>
      <xdr:col>15</xdr:col>
      <xdr:colOff>101600</xdr:colOff>
      <xdr:row>35</xdr:row>
      <xdr:rowOff>124587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141114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65659</xdr:rowOff>
    </xdr:from>
    <xdr:to>
      <xdr:col>10</xdr:col>
      <xdr:colOff>165100</xdr:colOff>
      <xdr:row>35</xdr:row>
      <xdr:rowOff>167259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12336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121285</xdr:rowOff>
    </xdr:from>
    <xdr:to>
      <xdr:col>6</xdr:col>
      <xdr:colOff>38100</xdr:colOff>
      <xdr:row>34</xdr:row>
      <xdr:rowOff>51435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67962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24613</xdr:rowOff>
    </xdr:from>
    <xdr:to>
      <xdr:col>24</xdr:col>
      <xdr:colOff>63500</xdr:colOff>
      <xdr:row>58</xdr:row>
      <xdr:rowOff>28115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8713"/>
          <a:ext cx="8382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28115</xdr:rowOff>
    </xdr:from>
    <xdr:to>
      <xdr:col>19</xdr:col>
      <xdr:colOff>177800</xdr:colOff>
      <xdr:row>58</xdr:row>
      <xdr:rowOff>31425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2215"/>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46565</xdr:rowOff>
    </xdr:from>
    <xdr:to>
      <xdr:col>15</xdr:col>
      <xdr:colOff>50800</xdr:colOff>
      <xdr:row>58</xdr:row>
      <xdr:rowOff>31425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47765"/>
          <a:ext cx="889000" cy="3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46565</xdr:rowOff>
    </xdr:from>
    <xdr:to>
      <xdr:col>10</xdr:col>
      <xdr:colOff>114300</xdr:colOff>
      <xdr:row>57</xdr:row>
      <xdr:rowOff>125481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47765"/>
          <a:ext cx="889000" cy="2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9857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54236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145263</xdr:rowOff>
    </xdr:from>
    <xdr:to>
      <xdr:col>24</xdr:col>
      <xdr:colOff>114300</xdr:colOff>
      <xdr:row>58</xdr:row>
      <xdr:rowOff>75413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60190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148765</xdr:rowOff>
    </xdr:from>
    <xdr:to>
      <xdr:col>20</xdr:col>
      <xdr:colOff>38100</xdr:colOff>
      <xdr:row>58</xdr:row>
      <xdr:rowOff>78915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70042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152075</xdr:rowOff>
    </xdr:from>
    <xdr:to>
      <xdr:col>15</xdr:col>
      <xdr:colOff>101600</xdr:colOff>
      <xdr:row>58</xdr:row>
      <xdr:rowOff>82225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73352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167215</xdr:rowOff>
    </xdr:from>
    <xdr:to>
      <xdr:col>10</xdr:col>
      <xdr:colOff>165100</xdr:colOff>
      <xdr:row>56</xdr:row>
      <xdr:rowOff>97365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113892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7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74681</xdr:rowOff>
    </xdr:from>
    <xdr:to>
      <xdr:col>6</xdr:col>
      <xdr:colOff>38100</xdr:colOff>
      <xdr:row>58</xdr:row>
      <xdr:rowOff>4831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21358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2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139212</xdr:rowOff>
    </xdr:from>
    <xdr:to>
      <xdr:col>24</xdr:col>
      <xdr:colOff>63500</xdr:colOff>
      <xdr:row>77</xdr:row>
      <xdr:rowOff>29637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9412"/>
          <a:ext cx="8382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11967</xdr:rowOff>
    </xdr:from>
    <xdr:to>
      <xdr:col>19</xdr:col>
      <xdr:colOff>177800</xdr:colOff>
      <xdr:row>77</xdr:row>
      <xdr:rowOff>29637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3617"/>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166591</xdr:rowOff>
    </xdr:from>
    <xdr:to>
      <xdr:col>15</xdr:col>
      <xdr:colOff>50800</xdr:colOff>
      <xdr:row>77</xdr:row>
      <xdr:rowOff>11967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96791"/>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166591</xdr:rowOff>
    </xdr:from>
    <xdr:to>
      <xdr:col>10</xdr:col>
      <xdr:colOff>114300</xdr:colOff>
      <xdr:row>77</xdr:row>
      <xdr:rowOff>88714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6791"/>
          <a:ext cx="889000" cy="9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88412</xdr:rowOff>
    </xdr:from>
    <xdr:to>
      <xdr:col>24</xdr:col>
      <xdr:colOff>114300</xdr:colOff>
      <xdr:row>77</xdr:row>
      <xdr:rowOff>18562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66839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150287</xdr:rowOff>
    </xdr:from>
    <xdr:to>
      <xdr:col>20</xdr:col>
      <xdr:colOff>38100</xdr:colOff>
      <xdr:row>77</xdr:row>
      <xdr:rowOff>80437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71564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132617</xdr:rowOff>
    </xdr:from>
    <xdr:to>
      <xdr:col>15</xdr:col>
      <xdr:colOff>101600</xdr:colOff>
      <xdr:row>77</xdr:row>
      <xdr:rowOff>62767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53894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115791</xdr:rowOff>
    </xdr:from>
    <xdr:to>
      <xdr:col>10</xdr:col>
      <xdr:colOff>165100</xdr:colOff>
      <xdr:row>77</xdr:row>
      <xdr:rowOff>45941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37914</xdr:rowOff>
    </xdr:from>
    <xdr:to>
      <xdr:col>6</xdr:col>
      <xdr:colOff>38100</xdr:colOff>
      <xdr:row>77</xdr:row>
      <xdr:rowOff>139514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130641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126149</xdr:rowOff>
    </xdr:from>
    <xdr:to>
      <xdr:col>24</xdr:col>
      <xdr:colOff>63500</xdr:colOff>
      <xdr:row>97</xdr:row>
      <xdr:rowOff>31522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5349"/>
          <a:ext cx="838200" cy="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84734</xdr:rowOff>
    </xdr:from>
    <xdr:to>
      <xdr:col>19</xdr:col>
      <xdr:colOff>177800</xdr:colOff>
      <xdr:row>97</xdr:row>
      <xdr:rowOff>31522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43934"/>
          <a:ext cx="889000" cy="1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84734</xdr:rowOff>
    </xdr:from>
    <xdr:to>
      <xdr:col>15</xdr:col>
      <xdr:colOff>50800</xdr:colOff>
      <xdr:row>96</xdr:row>
      <xdr:rowOff>122428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43934"/>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96304</xdr:rowOff>
    </xdr:from>
    <xdr:to>
      <xdr:col>10</xdr:col>
      <xdr:colOff>114300</xdr:colOff>
      <xdr:row>96</xdr:row>
      <xdr:rowOff>122428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55504"/>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75349</xdr:rowOff>
    </xdr:from>
    <xdr:to>
      <xdr:col>24</xdr:col>
      <xdr:colOff>114300</xdr:colOff>
      <xdr:row>97</xdr:row>
      <xdr:rowOff>5499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53776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152172</xdr:rowOff>
    </xdr:from>
    <xdr:to>
      <xdr:col>20</xdr:col>
      <xdr:colOff>38100</xdr:colOff>
      <xdr:row>97</xdr:row>
      <xdr:rowOff>82322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73449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33934</xdr:rowOff>
    </xdr:from>
    <xdr:to>
      <xdr:col>15</xdr:col>
      <xdr:colOff>101600</xdr:colOff>
      <xdr:row>96</xdr:row>
      <xdr:rowOff>135534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126661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71628</xdr:rowOff>
    </xdr:from>
    <xdr:to>
      <xdr:col>10</xdr:col>
      <xdr:colOff>165100</xdr:colOff>
      <xdr:row>97</xdr:row>
      <xdr:rowOff>1778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18305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45504</xdr:rowOff>
    </xdr:from>
    <xdr:to>
      <xdr:col>6</xdr:col>
      <xdr:colOff>38100</xdr:colOff>
      <xdr:row>96</xdr:row>
      <xdr:rowOff>147104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163631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147472</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91122"/>
          <a:ext cx="838200" cy="1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147472</xdr:rowOff>
    </xdr:from>
    <xdr:to>
      <xdr:col>50</xdr:col>
      <xdr:colOff>114300</xdr:colOff>
      <xdr:row>37</xdr:row>
      <xdr:rowOff>152044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911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152044</xdr:rowOff>
    </xdr:from>
    <xdr:to>
      <xdr:col>45</xdr:col>
      <xdr:colOff>177800</xdr:colOff>
      <xdr:row>37</xdr:row>
      <xdr:rowOff>156388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9569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12827</xdr:rowOff>
    </xdr:from>
    <xdr:to>
      <xdr:col>41</xdr:col>
      <xdr:colOff>50800</xdr:colOff>
      <xdr:row>37</xdr:row>
      <xdr:rowOff>156388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56477"/>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96672</xdr:rowOff>
    </xdr:from>
    <xdr:to>
      <xdr:col>50</xdr:col>
      <xdr:colOff>165100</xdr:colOff>
      <xdr:row>38</xdr:row>
      <xdr:rowOff>26822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17949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101244</xdr:rowOff>
    </xdr:from>
    <xdr:to>
      <xdr:col>46</xdr:col>
      <xdr:colOff>38100</xdr:colOff>
      <xdr:row>38</xdr:row>
      <xdr:rowOff>31394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22521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105588</xdr:rowOff>
    </xdr:from>
    <xdr:to>
      <xdr:col>41</xdr:col>
      <xdr:colOff>101600</xdr:colOff>
      <xdr:row>38</xdr:row>
      <xdr:rowOff>35737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26865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4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133477</xdr:rowOff>
    </xdr:from>
    <xdr:to>
      <xdr:col>36</xdr:col>
      <xdr:colOff>165100</xdr:colOff>
      <xdr:row>37</xdr:row>
      <xdr:rowOff>63627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80154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08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160850</xdr:rowOff>
    </xdr:from>
    <xdr:to>
      <xdr:col>55</xdr:col>
      <xdr:colOff>0</xdr:colOff>
      <xdr:row>57</xdr:row>
      <xdr:rowOff>5704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62050"/>
          <a:ext cx="8382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5704</xdr:rowOff>
    </xdr:from>
    <xdr:to>
      <xdr:col>50</xdr:col>
      <xdr:colOff>114300</xdr:colOff>
      <xdr:row>57</xdr:row>
      <xdr:rowOff>12548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78354"/>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12548</xdr:rowOff>
    </xdr:from>
    <xdr:to>
      <xdr:col>45</xdr:col>
      <xdr:colOff>177800</xdr:colOff>
      <xdr:row>57</xdr:row>
      <xdr:rowOff>16361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85198"/>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16361</xdr:rowOff>
    </xdr:from>
    <xdr:to>
      <xdr:col>41</xdr:col>
      <xdr:colOff>50800</xdr:colOff>
      <xdr:row>57</xdr:row>
      <xdr:rowOff>63169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789011"/>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110050</xdr:rowOff>
    </xdr:from>
    <xdr:to>
      <xdr:col>55</xdr:col>
      <xdr:colOff>50800</xdr:colOff>
      <xdr:row>57</xdr:row>
      <xdr:rowOff>40200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132927</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6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126354</xdr:rowOff>
    </xdr:from>
    <xdr:to>
      <xdr:col>50</xdr:col>
      <xdr:colOff>165100</xdr:colOff>
      <xdr:row>57</xdr:row>
      <xdr:rowOff>56504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47631</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8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133198</xdr:rowOff>
    </xdr:from>
    <xdr:to>
      <xdr:col>46</xdr:col>
      <xdr:colOff>38100</xdr:colOff>
      <xdr:row>57</xdr:row>
      <xdr:rowOff>63348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54475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137011</xdr:rowOff>
    </xdr:from>
    <xdr:to>
      <xdr:col>41</xdr:col>
      <xdr:colOff>101600</xdr:colOff>
      <xdr:row>57</xdr:row>
      <xdr:rowOff>67161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83688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5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12369</xdr:rowOff>
    </xdr:from>
    <xdr:to>
      <xdr:col>36</xdr:col>
      <xdr:colOff>165100</xdr:colOff>
      <xdr:row>57</xdr:row>
      <xdr:rowOff>113969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105096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8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152907</xdr:rowOff>
    </xdr:from>
    <xdr:to>
      <xdr:col>55</xdr:col>
      <xdr:colOff>0</xdr:colOff>
      <xdr:row>77</xdr:row>
      <xdr:rowOff>159074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54557"/>
          <a:ext cx="8382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156296</xdr:rowOff>
    </xdr:from>
    <xdr:to>
      <xdr:col>50</xdr:col>
      <xdr:colOff>114300</xdr:colOff>
      <xdr:row>77</xdr:row>
      <xdr:rowOff>159074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57946"/>
          <a:ext cx="889000" cy="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156296</xdr:rowOff>
    </xdr:from>
    <xdr:to>
      <xdr:col>45</xdr:col>
      <xdr:colOff>177800</xdr:colOff>
      <xdr:row>77</xdr:row>
      <xdr:rowOff>157336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57946"/>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139128</xdr:rowOff>
    </xdr:from>
    <xdr:to>
      <xdr:col>41</xdr:col>
      <xdr:colOff>50800</xdr:colOff>
      <xdr:row>77</xdr:row>
      <xdr:rowOff>157336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340778"/>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102107</xdr:rowOff>
    </xdr:from>
    <xdr:to>
      <xdr:col>55</xdr:col>
      <xdr:colOff>50800</xdr:colOff>
      <xdr:row>78</xdr:row>
      <xdr:rowOff>32257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17034</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108274</xdr:rowOff>
    </xdr:from>
    <xdr:to>
      <xdr:col>50</xdr:col>
      <xdr:colOff>165100</xdr:colOff>
      <xdr:row>78</xdr:row>
      <xdr:rowOff>38424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29551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0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105496</xdr:rowOff>
    </xdr:from>
    <xdr:to>
      <xdr:col>46</xdr:col>
      <xdr:colOff>38100</xdr:colOff>
      <xdr:row>78</xdr:row>
      <xdr:rowOff>35646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26773</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9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106536</xdr:rowOff>
    </xdr:from>
    <xdr:to>
      <xdr:col>41</xdr:col>
      <xdr:colOff>101600</xdr:colOff>
      <xdr:row>78</xdr:row>
      <xdr:rowOff>36686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0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27813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0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88328</xdr:rowOff>
    </xdr:from>
    <xdr:to>
      <xdr:col>36</xdr:col>
      <xdr:colOff>165100</xdr:colOff>
      <xdr:row>78</xdr:row>
      <xdr:rowOff>18478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9605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38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28463</xdr:rowOff>
    </xdr:from>
    <xdr:to>
      <xdr:col>55</xdr:col>
      <xdr:colOff>0</xdr:colOff>
      <xdr:row>97</xdr:row>
      <xdr:rowOff>41022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659113"/>
          <a:ext cx="8382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27814</xdr:rowOff>
    </xdr:from>
    <xdr:to>
      <xdr:col>50</xdr:col>
      <xdr:colOff>114300</xdr:colOff>
      <xdr:row>97</xdr:row>
      <xdr:rowOff>28463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658464"/>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27814</xdr:rowOff>
    </xdr:from>
    <xdr:to>
      <xdr:col>45</xdr:col>
      <xdr:colOff>177800</xdr:colOff>
      <xdr:row>97</xdr:row>
      <xdr:rowOff>77978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58464"/>
          <a:ext cx="889000" cy="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3939</xdr:rowOff>
    </xdr:from>
    <xdr:to>
      <xdr:col>41</xdr:col>
      <xdr:colOff>50800</xdr:colOff>
      <xdr:row>97</xdr:row>
      <xdr:rowOff>77978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34589"/>
          <a:ext cx="889000" cy="7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161672</xdr:rowOff>
    </xdr:from>
    <xdr:to>
      <xdr:col>55</xdr:col>
      <xdr:colOff>50800</xdr:colOff>
      <xdr:row>97</xdr:row>
      <xdr:rowOff>91822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62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140099</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5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149113</xdr:rowOff>
    </xdr:from>
    <xdr:to>
      <xdr:col>50</xdr:col>
      <xdr:colOff>165100</xdr:colOff>
      <xdr:row>97</xdr:row>
      <xdr:rowOff>79263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70390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0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148464</xdr:rowOff>
    </xdr:from>
    <xdr:to>
      <xdr:col>46</xdr:col>
      <xdr:colOff>38100</xdr:colOff>
      <xdr:row>97</xdr:row>
      <xdr:rowOff>78614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6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69741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27178</xdr:rowOff>
    </xdr:from>
    <xdr:to>
      <xdr:col>41</xdr:col>
      <xdr:colOff>101600</xdr:colOff>
      <xdr:row>97</xdr:row>
      <xdr:rowOff>128778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119905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124589</xdr:rowOff>
    </xdr:from>
    <xdr:to>
      <xdr:col>36</xdr:col>
      <xdr:colOff>165100</xdr:colOff>
      <xdr:row>97</xdr:row>
      <xdr:rowOff>54739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40373</xdr:rowOff>
    </xdr:from>
    <xdr:to>
      <xdr:col>85</xdr:col>
      <xdr:colOff>127000</xdr:colOff>
      <xdr:row>36</xdr:row>
      <xdr:rowOff>79978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212573"/>
          <a:ext cx="8382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40373</xdr:rowOff>
    </xdr:from>
    <xdr:to>
      <xdr:col>81</xdr:col>
      <xdr:colOff>50800</xdr:colOff>
      <xdr:row>36</xdr:row>
      <xdr:rowOff>132156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12573"/>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124117</xdr:rowOff>
    </xdr:from>
    <xdr:to>
      <xdr:col>76</xdr:col>
      <xdr:colOff>114300</xdr:colOff>
      <xdr:row>36</xdr:row>
      <xdr:rowOff>132156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53417"/>
          <a:ext cx="889000" cy="3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124117</xdr:rowOff>
    </xdr:from>
    <xdr:to>
      <xdr:col>71</xdr:col>
      <xdr:colOff>177800</xdr:colOff>
      <xdr:row>36</xdr:row>
      <xdr:rowOff>96266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53417"/>
          <a:ext cx="889000" cy="3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29178</xdr:rowOff>
    </xdr:from>
    <xdr:to>
      <xdr:col>85</xdr:col>
      <xdr:colOff>177800</xdr:colOff>
      <xdr:row>36</xdr:row>
      <xdr:rowOff>130778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52055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161023</xdr:rowOff>
    </xdr:from>
    <xdr:to>
      <xdr:col>81</xdr:col>
      <xdr:colOff>101600</xdr:colOff>
      <xdr:row>36</xdr:row>
      <xdr:rowOff>91173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6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107700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81356</xdr:rowOff>
    </xdr:from>
    <xdr:to>
      <xdr:col>76</xdr:col>
      <xdr:colOff>165100</xdr:colOff>
      <xdr:row>37</xdr:row>
      <xdr:rowOff>11506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28033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73317</xdr:rowOff>
    </xdr:from>
    <xdr:to>
      <xdr:col>72</xdr:col>
      <xdr:colOff>38100</xdr:colOff>
      <xdr:row>35</xdr:row>
      <xdr:rowOff>3467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19994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45466</xdr:rowOff>
    </xdr:from>
    <xdr:to>
      <xdr:col>67</xdr:col>
      <xdr:colOff>101600</xdr:colOff>
      <xdr:row>36</xdr:row>
      <xdr:rowOff>147066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163593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84405</xdr:rowOff>
    </xdr:from>
    <xdr:to>
      <xdr:col>85</xdr:col>
      <xdr:colOff>127000</xdr:colOff>
      <xdr:row>57</xdr:row>
      <xdr:rowOff>158903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7055"/>
          <a:ext cx="838200" cy="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147263</xdr:rowOff>
    </xdr:from>
    <xdr:to>
      <xdr:col>81</xdr:col>
      <xdr:colOff>50800</xdr:colOff>
      <xdr:row>57</xdr:row>
      <xdr:rowOff>158903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919913"/>
          <a:ext cx="8890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131725</xdr:rowOff>
    </xdr:from>
    <xdr:to>
      <xdr:col>76</xdr:col>
      <xdr:colOff>114300</xdr:colOff>
      <xdr:row>57</xdr:row>
      <xdr:rowOff>147263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04375"/>
          <a:ext cx="889000" cy="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118747</xdr:rowOff>
    </xdr:from>
    <xdr:to>
      <xdr:col>71</xdr:col>
      <xdr:colOff>177800</xdr:colOff>
      <xdr:row>57</xdr:row>
      <xdr:rowOff>131725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91397"/>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33605</xdr:rowOff>
    </xdr:from>
    <xdr:to>
      <xdr:col>85</xdr:col>
      <xdr:colOff>177800</xdr:colOff>
      <xdr:row>57</xdr:row>
      <xdr:rowOff>135205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119982</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108103</xdr:rowOff>
    </xdr:from>
    <xdr:to>
      <xdr:col>81</xdr:col>
      <xdr:colOff>101600</xdr:colOff>
      <xdr:row>58</xdr:row>
      <xdr:rowOff>38253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29380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96463</xdr:rowOff>
    </xdr:from>
    <xdr:to>
      <xdr:col>76</xdr:col>
      <xdr:colOff>165100</xdr:colOff>
      <xdr:row>58</xdr:row>
      <xdr:rowOff>26613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17740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80925</xdr:rowOff>
    </xdr:from>
    <xdr:to>
      <xdr:col>72</xdr:col>
      <xdr:colOff>38100</xdr:colOff>
      <xdr:row>58</xdr:row>
      <xdr:rowOff>11075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2202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4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67947</xdr:rowOff>
    </xdr:from>
    <xdr:to>
      <xdr:col>67</xdr:col>
      <xdr:colOff>101600</xdr:colOff>
      <xdr:row>57</xdr:row>
      <xdr:rowOff>169547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160674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44340</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8890"/>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164990</xdr:rowOff>
    </xdr:from>
    <xdr:to>
      <xdr:col>67</xdr:col>
      <xdr:colOff>101600</xdr:colOff>
      <xdr:row>79</xdr:row>
      <xdr:rowOff>95140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86267</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57333" y="1363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61534</xdr:rowOff>
    </xdr:from>
    <xdr:to>
      <xdr:col>85</xdr:col>
      <xdr:colOff>127000</xdr:colOff>
      <xdr:row>94</xdr:row>
      <xdr:rowOff>114920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177834"/>
          <a:ext cx="838200" cy="5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114920</xdr:rowOff>
    </xdr:from>
    <xdr:to>
      <xdr:col>81</xdr:col>
      <xdr:colOff>50800</xdr:colOff>
      <xdr:row>94</xdr:row>
      <xdr:rowOff>146924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231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146924</xdr:rowOff>
    </xdr:from>
    <xdr:to>
      <xdr:col>76</xdr:col>
      <xdr:colOff>114300</xdr:colOff>
      <xdr:row>95</xdr:row>
      <xdr:rowOff>33477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263224"/>
          <a:ext cx="889000" cy="5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7738</xdr:rowOff>
    </xdr:from>
    <xdr:to>
      <xdr:col>71</xdr:col>
      <xdr:colOff>177800</xdr:colOff>
      <xdr:row>95</xdr:row>
      <xdr:rowOff>33477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295488"/>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10734</xdr:rowOff>
    </xdr:from>
    <xdr:to>
      <xdr:col>85</xdr:col>
      <xdr:colOff>177800</xdr:colOff>
      <xdr:row>94</xdr:row>
      <xdr:rowOff>112334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1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33611</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97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64120</xdr:rowOff>
    </xdr:from>
    <xdr:to>
      <xdr:col>81</xdr:col>
      <xdr:colOff>101600</xdr:colOff>
      <xdr:row>94</xdr:row>
      <xdr:rowOff>165720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1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10797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95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96124</xdr:rowOff>
    </xdr:from>
    <xdr:to>
      <xdr:col>76</xdr:col>
      <xdr:colOff>165100</xdr:colOff>
      <xdr:row>95</xdr:row>
      <xdr:rowOff>26274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2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42801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98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154127</xdr:rowOff>
    </xdr:from>
    <xdr:to>
      <xdr:col>72</xdr:col>
      <xdr:colOff>38100</xdr:colOff>
      <xdr:row>95</xdr:row>
      <xdr:rowOff>84277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2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128388</xdr:rowOff>
    </xdr:from>
    <xdr:to>
      <xdr:col>67</xdr:col>
      <xdr:colOff>101600</xdr:colOff>
      <xdr:row>95</xdr:row>
      <xdr:rowOff>58538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2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75065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以降継続して類似団体を上回っていた議員定数の減により類似団体を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円下回った。総務費は対前年度比</a:t>
          </a:r>
          <a:r>
            <a:rPr kumimoji="1" lang="en-US" altLang="ja-JP" sz="1300">
              <a:latin typeface="ＭＳ Ｐゴシック" panose="020B0600070205080204" pitchFamily="50" charset="-128"/>
              <a:ea typeface="ＭＳ Ｐゴシック" panose="020B0600070205080204" pitchFamily="50" charset="-128"/>
            </a:rPr>
            <a:t>1,838</a:t>
          </a:r>
          <a:r>
            <a:rPr kumimoji="1" lang="ja-JP" altLang="en-US" sz="1300">
              <a:latin typeface="ＭＳ Ｐゴシック" panose="020B0600070205080204" pitchFamily="50" charset="-128"/>
              <a:ea typeface="ＭＳ Ｐゴシック" panose="020B0600070205080204" pitchFamily="50" charset="-128"/>
            </a:rPr>
            <a:t>円の増となったものの、類似団体平均では</a:t>
          </a:r>
          <a:r>
            <a:rPr kumimoji="1" lang="en-US" altLang="ja-JP" sz="1300">
              <a:latin typeface="ＭＳ Ｐゴシック" panose="020B0600070205080204" pitchFamily="50" charset="-128"/>
              <a:ea typeface="ＭＳ Ｐゴシック" panose="020B0600070205080204" pitchFamily="50" charset="-128"/>
            </a:rPr>
            <a:t>35,583</a:t>
          </a:r>
          <a:r>
            <a:rPr kumimoji="1" lang="ja-JP" altLang="en-US" sz="1300">
              <a:latin typeface="ＭＳ Ｐゴシック" panose="020B0600070205080204" pitchFamily="50" charset="-128"/>
              <a:ea typeface="ＭＳ Ｐゴシック" panose="020B0600070205080204" pitchFamily="50" charset="-128"/>
            </a:rPr>
            <a:t>円下回っている。民生費は類似団体を</a:t>
          </a:r>
          <a:r>
            <a:rPr kumimoji="1" lang="en-US" altLang="ja-JP" sz="1300">
              <a:latin typeface="ＭＳ Ｐゴシック" panose="020B0600070205080204" pitchFamily="50" charset="-128"/>
              <a:ea typeface="ＭＳ Ｐゴシック" panose="020B0600070205080204" pitchFamily="50" charset="-128"/>
            </a:rPr>
            <a:t>16,597</a:t>
          </a:r>
          <a:r>
            <a:rPr kumimoji="1" lang="ja-JP" altLang="en-US" sz="1300">
              <a:latin typeface="ＭＳ Ｐゴシック" panose="020B0600070205080204" pitchFamily="50" charset="-128"/>
              <a:ea typeface="ＭＳ Ｐゴシック" panose="020B0600070205080204" pitchFamily="50" charset="-128"/>
            </a:rPr>
            <a:t>円下回り、介護、障害関連経費の増により前年比</a:t>
          </a:r>
          <a:r>
            <a:rPr kumimoji="1" lang="en-US" altLang="ja-JP" sz="1300">
              <a:latin typeface="ＭＳ Ｐゴシック" panose="020B0600070205080204" pitchFamily="50" charset="-128"/>
              <a:ea typeface="ＭＳ Ｐゴシック" panose="020B0600070205080204" pitchFamily="50" charset="-128"/>
            </a:rPr>
            <a:t>8,120</a:t>
          </a:r>
          <a:r>
            <a:rPr kumimoji="1" lang="ja-JP" altLang="en-US" sz="1300">
              <a:latin typeface="ＭＳ Ｐゴシック" panose="020B0600070205080204" pitchFamily="50" charset="-128"/>
              <a:ea typeface="ＭＳ Ｐゴシック" panose="020B0600070205080204" pitchFamily="50" charset="-128"/>
            </a:rPr>
            <a:t>円増となった。衛生費では一組負担金の増等により、対前年度比</a:t>
          </a:r>
          <a:r>
            <a:rPr kumimoji="1" lang="en-US" altLang="ja-JP" sz="1300">
              <a:latin typeface="ＭＳ Ｐゴシック" panose="020B0600070205080204" pitchFamily="50" charset="-128"/>
              <a:ea typeface="ＭＳ Ｐゴシック" panose="020B0600070205080204" pitchFamily="50" charset="-128"/>
            </a:rPr>
            <a:t>6,049</a:t>
          </a:r>
          <a:r>
            <a:rPr kumimoji="1" lang="ja-JP" altLang="en-US" sz="1300">
              <a:latin typeface="ＭＳ Ｐゴシック" panose="020B0600070205080204" pitchFamily="50" charset="-128"/>
              <a:ea typeface="ＭＳ Ｐゴシック" panose="020B0600070205080204" pitchFamily="50" charset="-128"/>
            </a:rPr>
            <a:t>円増、類似団体では</a:t>
          </a:r>
          <a:r>
            <a:rPr kumimoji="1" lang="en-US" altLang="ja-JP" sz="1300">
              <a:latin typeface="ＭＳ Ｐゴシック" panose="020B0600070205080204" pitchFamily="50" charset="-128"/>
              <a:ea typeface="ＭＳ Ｐゴシック" panose="020B0600070205080204" pitchFamily="50" charset="-128"/>
            </a:rPr>
            <a:t>1,476</a:t>
          </a:r>
          <a:r>
            <a:rPr kumimoji="1" lang="ja-JP" altLang="en-US" sz="1300">
              <a:latin typeface="ＭＳ Ｐゴシック" panose="020B0600070205080204" pitchFamily="50" charset="-128"/>
              <a:ea typeface="ＭＳ Ｐゴシック" panose="020B0600070205080204" pitchFamily="50" charset="-128"/>
            </a:rPr>
            <a:t>円下回っている。労働費は事務事業の見直しにより</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円となっている。基幹産業である農林水産業は、類似団体を下回っていたが、大型ほ場整備や養殖事業等で、対前年比で</a:t>
          </a:r>
          <a:r>
            <a:rPr kumimoji="1" lang="en-US" altLang="ja-JP" sz="1300">
              <a:latin typeface="ＭＳ Ｐゴシック" panose="020B0600070205080204" pitchFamily="50" charset="-128"/>
              <a:ea typeface="ＭＳ Ｐゴシック" panose="020B0600070205080204" pitchFamily="50" charset="-128"/>
            </a:rPr>
            <a:t>3,566</a:t>
          </a:r>
          <a:r>
            <a:rPr kumimoji="1" lang="ja-JP" altLang="en-US" sz="1300">
              <a:latin typeface="ＭＳ Ｐゴシック" panose="020B0600070205080204" pitchFamily="50" charset="-128"/>
              <a:ea typeface="ＭＳ Ｐゴシック" panose="020B0600070205080204" pitchFamily="50" charset="-128"/>
            </a:rPr>
            <a:t>円増、類似団体を</a:t>
          </a:r>
          <a:r>
            <a:rPr kumimoji="1" lang="en-US" altLang="ja-JP" sz="1300">
              <a:latin typeface="ＭＳ Ｐゴシック" panose="020B0600070205080204" pitchFamily="50" charset="-128"/>
              <a:ea typeface="ＭＳ Ｐゴシック" panose="020B0600070205080204" pitchFamily="50" charset="-128"/>
            </a:rPr>
            <a:t>3,032</a:t>
          </a:r>
          <a:r>
            <a:rPr kumimoji="1" lang="ja-JP" altLang="en-US" sz="1300">
              <a:latin typeface="ＭＳ Ｐゴシック" panose="020B0600070205080204" pitchFamily="50" charset="-128"/>
              <a:ea typeface="ＭＳ Ｐゴシック" panose="020B0600070205080204" pitchFamily="50" charset="-128"/>
            </a:rPr>
            <a:t>円上回った。商工費では継続して類似団体平均を大きく下回っており、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１も類似団体平均を</a:t>
          </a:r>
          <a:r>
            <a:rPr kumimoji="1" lang="en-US" altLang="ja-JP" sz="1300">
              <a:latin typeface="ＭＳ Ｐゴシック" panose="020B0600070205080204" pitchFamily="50" charset="-128"/>
              <a:ea typeface="ＭＳ Ｐゴシック" panose="020B0600070205080204" pitchFamily="50" charset="-128"/>
            </a:rPr>
            <a:t>20,098</a:t>
          </a:r>
          <a:r>
            <a:rPr kumimoji="1" lang="ja-JP" altLang="en-US" sz="1300">
              <a:latin typeface="ＭＳ Ｐゴシック" panose="020B0600070205080204" pitchFamily="50" charset="-128"/>
              <a:ea typeface="ＭＳ Ｐゴシック" panose="020B0600070205080204" pitchFamily="50" charset="-128"/>
            </a:rPr>
            <a:t>円下回り、前年度比では</a:t>
          </a:r>
          <a:r>
            <a:rPr kumimoji="1" lang="en-US" altLang="ja-JP" sz="1300">
              <a:latin typeface="ＭＳ Ｐゴシック" panose="020B0600070205080204" pitchFamily="50" charset="-128"/>
              <a:ea typeface="ＭＳ Ｐゴシック" panose="020B0600070205080204" pitchFamily="50" charset="-128"/>
            </a:rPr>
            <a:t>1,079</a:t>
          </a:r>
          <a:r>
            <a:rPr kumimoji="1" lang="ja-JP" altLang="en-US" sz="1300">
              <a:latin typeface="ＭＳ Ｐゴシック" panose="020B0600070205080204" pitchFamily="50" charset="-128"/>
              <a:ea typeface="ＭＳ Ｐゴシック" panose="020B0600070205080204" pitchFamily="50" charset="-128"/>
            </a:rPr>
            <a:t>円増となっている。土木費では、主な事業が国補助金に依存し、</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から類似団体平均を継続して下回り、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１は</a:t>
          </a:r>
          <a:r>
            <a:rPr kumimoji="1" lang="en-US" altLang="ja-JP" sz="1300">
              <a:latin typeface="ＭＳ Ｐゴシック" panose="020B0600070205080204" pitchFamily="50" charset="-128"/>
              <a:ea typeface="ＭＳ Ｐゴシック" panose="020B0600070205080204" pitchFamily="50" charset="-128"/>
            </a:rPr>
            <a:t>19,776</a:t>
          </a:r>
          <a:r>
            <a:rPr kumimoji="1" lang="ja-JP" altLang="en-US" sz="1300">
              <a:latin typeface="ＭＳ Ｐゴシック" panose="020B0600070205080204" pitchFamily="50" charset="-128"/>
              <a:ea typeface="ＭＳ Ｐゴシック" panose="020B0600070205080204" pitchFamily="50" charset="-128"/>
            </a:rPr>
            <a:t>円下回っている。消防費は対前年度比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2,079</a:t>
          </a:r>
          <a:r>
            <a:rPr kumimoji="1" lang="ja-JP" altLang="en-US" sz="1300">
              <a:latin typeface="ＭＳ Ｐゴシック" panose="020B0600070205080204" pitchFamily="50" charset="-128"/>
              <a:ea typeface="ＭＳ Ｐゴシック" panose="020B0600070205080204" pitchFamily="50" charset="-128"/>
            </a:rPr>
            <a:t>円となったが、統合消防署整備事業により類似団体平均を</a:t>
          </a:r>
          <a:r>
            <a:rPr kumimoji="1" lang="en-US" altLang="ja-JP" sz="1300">
              <a:latin typeface="ＭＳ Ｐゴシック" panose="020B0600070205080204" pitchFamily="50" charset="-128"/>
              <a:ea typeface="ＭＳ Ｐゴシック" panose="020B0600070205080204" pitchFamily="50" charset="-128"/>
            </a:rPr>
            <a:t>7,434</a:t>
          </a:r>
          <a:r>
            <a:rPr kumimoji="1" lang="ja-JP" altLang="en-US" sz="1300">
              <a:latin typeface="ＭＳ Ｐゴシック" panose="020B0600070205080204" pitchFamily="50" charset="-128"/>
              <a:ea typeface="ＭＳ Ｐゴシック" panose="020B0600070205080204" pitchFamily="50" charset="-128"/>
            </a:rPr>
            <a:t>円上回っている。教育費は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以降継続して類似団体を下回っており、前年度比で</a:t>
          </a:r>
          <a:r>
            <a:rPr kumimoji="1" lang="en-US" altLang="ja-JP" sz="1300">
              <a:latin typeface="ＭＳ Ｐゴシック" panose="020B0600070205080204" pitchFamily="50" charset="-128"/>
              <a:ea typeface="ＭＳ Ｐゴシック" panose="020B0600070205080204" pitchFamily="50" charset="-128"/>
            </a:rPr>
            <a:t>11,406</a:t>
          </a:r>
          <a:r>
            <a:rPr kumimoji="1" lang="ja-JP" altLang="en-US" sz="1300">
              <a:latin typeface="ＭＳ Ｐゴシック" panose="020B0600070205080204" pitchFamily="50" charset="-128"/>
              <a:ea typeface="ＭＳ Ｐゴシック" panose="020B0600070205080204" pitchFamily="50" charset="-128"/>
            </a:rPr>
            <a:t>円増だが、類似団体平均を</a:t>
          </a:r>
          <a:r>
            <a:rPr kumimoji="1" lang="en-US" altLang="ja-JP" sz="1300">
              <a:latin typeface="ＭＳ Ｐゴシック" panose="020B0600070205080204" pitchFamily="50" charset="-128"/>
              <a:ea typeface="ＭＳ Ｐゴシック" panose="020B0600070205080204" pitchFamily="50" charset="-128"/>
            </a:rPr>
            <a:t>18,083</a:t>
          </a:r>
          <a:r>
            <a:rPr kumimoji="1" lang="ja-JP" altLang="en-US" sz="1300">
              <a:latin typeface="ＭＳ Ｐゴシック" panose="020B0600070205080204" pitchFamily="50" charset="-128"/>
              <a:ea typeface="ＭＳ Ｐゴシック" panose="020B0600070205080204" pitchFamily="50" charset="-128"/>
            </a:rPr>
            <a:t>円下回り、少子化の影響が表れている。公債費は、前年比</a:t>
          </a:r>
          <a:r>
            <a:rPr kumimoji="1" lang="en-US" altLang="ja-JP" sz="1300">
              <a:latin typeface="ＭＳ Ｐゴシック" panose="020B0600070205080204" pitchFamily="50" charset="-128"/>
              <a:ea typeface="ＭＳ Ｐゴシック" panose="020B0600070205080204" pitchFamily="50" charset="-128"/>
            </a:rPr>
            <a:t>7,006</a:t>
          </a:r>
          <a:r>
            <a:rPr kumimoji="1" lang="ja-JP" altLang="en-US" sz="1300">
              <a:latin typeface="ＭＳ Ｐゴシック" panose="020B0600070205080204" pitchFamily="50" charset="-128"/>
              <a:ea typeface="ＭＳ Ｐゴシック" panose="020B0600070205080204" pitchFamily="50" charset="-128"/>
            </a:rPr>
            <a:t>円増となり、今後も新庁舎建設事業、公営住宅建設事業、十三湖地区ほ場整備事業等の大型事業の元利償還が続くため、増傾向で推移する見込みである。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年度の町村合併以降、退職者不補充等の歳出削減に努め、公債費も平成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年度をピークに減少傾向が続き実質収支等が改善されてきたところ。令和元年度決算における実質収支額と財政調整基金の合計は</a:t>
          </a:r>
          <a:r>
            <a:rPr kumimoji="1" lang="en-US" altLang="ja-JP" sz="1400">
              <a:latin typeface="ＭＳ ゴシック" pitchFamily="49" charset="-128"/>
              <a:ea typeface="ＭＳ ゴシック" pitchFamily="49" charset="-128"/>
            </a:rPr>
            <a:t>1,740</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403</a:t>
          </a:r>
          <a:r>
            <a:rPr kumimoji="1" lang="ja-JP" altLang="en-US" sz="1400">
              <a:latin typeface="ＭＳ ゴシック" pitchFamily="49" charset="-128"/>
              <a:ea typeface="ＭＳ ゴシック" pitchFamily="49" charset="-128"/>
            </a:rPr>
            <a:t>百万円増、標準財政規模に占める割合は</a:t>
          </a:r>
          <a:r>
            <a:rPr kumimoji="1" lang="en-US" altLang="ja-JP" sz="1400">
              <a:latin typeface="ＭＳ ゴシック" pitchFamily="49" charset="-128"/>
              <a:ea typeface="ＭＳ ゴシック" pitchFamily="49" charset="-128"/>
            </a:rPr>
            <a:t>11.74</a:t>
          </a:r>
          <a:r>
            <a:rPr kumimoji="1" lang="ja-JP" altLang="en-US" sz="1400">
              <a:latin typeface="ＭＳ ゴシック" pitchFamily="49" charset="-128"/>
              <a:ea typeface="ＭＳ ゴシック" pitchFamily="49" charset="-128"/>
            </a:rPr>
            <a:t>ポイントの増となった。平成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年度と令和元年度の比較では、人件費が△</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百万円、公債費で</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百万円増となっている。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赤字額△</a:t>
          </a:r>
          <a:r>
            <a:rPr kumimoji="1" lang="en-US" altLang="ja-JP" sz="1400">
              <a:latin typeface="ＭＳ ゴシック" pitchFamily="49" charset="-128"/>
              <a:ea typeface="ＭＳ ゴシック" pitchFamily="49" charset="-128"/>
            </a:rPr>
            <a:t>259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をピークに年々減少し、平成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年度決算で全会計の黒字化を達成し、平成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年度の国民健康保険事業では、臓器移植と肝炎の新薬の突発的な影響により医療費が増大し赤字となったものの、</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以降は黒字決算を保持している。</a:t>
          </a:r>
        </a:p>
        <a:p>
          <a:r>
            <a:rPr kumimoji="1" lang="ja-JP" altLang="en-US" sz="1400">
              <a:latin typeface="ＭＳ ゴシック" pitchFamily="49" charset="-128"/>
              <a:ea typeface="ＭＳ ゴシック" pitchFamily="49" charset="-128"/>
            </a:rPr>
            <a:t>　今後も歳入の確保に取り組むとともにまた事務事業の見直しなど歳出削減を実施し、必要に応じて一般会計繰出金を確保し、連結実質赤字比率の改善に継続的に努め、更なる健全な財政運営を目指していく。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過去の投資事業に伴う地方債の元利償還金は、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にピークを迎え、</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までは減少傾向を保っていたが、</a:t>
          </a:r>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１決算では、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と比較すると</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1,201</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起債区分別に見ると、過疎対策事業債、公共事業等債の増加が要因となっている。</a:t>
          </a:r>
        </a:p>
        <a:p>
          <a:r>
            <a:rPr kumimoji="1" lang="ja-JP" altLang="en-US" sz="1400">
              <a:latin typeface="ＭＳ ゴシック" pitchFamily="49" charset="-128"/>
              <a:ea typeface="ＭＳ ゴシック" pitchFamily="49" charset="-128"/>
            </a:rPr>
            <a:t>　公債費は今後大規模事業の実施に伴い発行した地方債の償還増に伴い増加傾向の見込みである。</a:t>
          </a:r>
        </a:p>
        <a:p>
          <a:r>
            <a:rPr kumimoji="1" lang="ja-JP" altLang="en-US" sz="1400">
              <a:latin typeface="ＭＳ ゴシック" pitchFamily="49" charset="-128"/>
              <a:ea typeface="ＭＳ ゴシック" pitchFamily="49" charset="-128"/>
            </a:rPr>
            <a:t>　起債残高については、交付税算入されるものが約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割となっているが、今後は基金の取崩し等で公債費の抑制し適正化に努める。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青森県中泊町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年度以降減少傾向にあったが、平成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年度に、新庁舎整備事業に伴う合併特例債</a:t>
          </a:r>
          <a:r>
            <a:rPr kumimoji="1" lang="en-US" altLang="ja-JP" sz="1400">
              <a:latin typeface="ＭＳ ゴシック" pitchFamily="49" charset="-128"/>
              <a:ea typeface="ＭＳ ゴシック" pitchFamily="49" charset="-128"/>
            </a:rPr>
            <a:t>(1,590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の発行が大きく影響し、地方債現在高が</a:t>
          </a:r>
          <a:r>
            <a:rPr kumimoji="1" lang="en-US" altLang="ja-JP" sz="1400">
              <a:latin typeface="ＭＳ ゴシック" pitchFamily="49" charset="-128"/>
              <a:ea typeface="ＭＳ ゴシック" pitchFamily="49" charset="-128"/>
            </a:rPr>
            <a:t>1,510</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12,778</a:t>
          </a:r>
          <a:r>
            <a:rPr kumimoji="1" lang="ja-JP" altLang="en-US" sz="1400">
              <a:latin typeface="ＭＳ ゴシック" pitchFamily="49" charset="-128"/>
              <a:ea typeface="ＭＳ ゴシック" pitchFamily="49" charset="-128"/>
            </a:rPr>
            <a:t>百万円となった。令和元年度の残高は</a:t>
          </a:r>
          <a:r>
            <a:rPr kumimoji="1" lang="en-US" altLang="ja-JP" sz="1400">
              <a:latin typeface="ＭＳ ゴシック" pitchFamily="49" charset="-128"/>
              <a:ea typeface="ＭＳ ゴシック" pitchFamily="49" charset="-128"/>
            </a:rPr>
            <a:t>11,946</a:t>
          </a:r>
          <a:r>
            <a:rPr kumimoji="1" lang="ja-JP" altLang="en-US" sz="1400">
              <a:latin typeface="ＭＳ ゴシック" pitchFamily="49" charset="-128"/>
              <a:ea typeface="ＭＳ ゴシック" pitchFamily="49" charset="-128"/>
            </a:rPr>
            <a:t>百万円と平成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832</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組合等負担金については今後、統合消防署建設の負担金で一時的な急増が見込まれる。また充当可能財源の基金及び歳入については増加傾向となっている。基準財政需要額算入見込額が減となったのは、地方債残高が減となったためである。</a:t>
          </a:r>
        </a:p>
        <a:p>
          <a:r>
            <a:rPr kumimoji="1" lang="ja-JP" altLang="en-US" sz="1400">
              <a:latin typeface="ＭＳ ゴシック" pitchFamily="49" charset="-128"/>
              <a:ea typeface="ＭＳ ゴシック" pitchFamily="49" charset="-128"/>
            </a:rPr>
            <a:t>　今後、こどまり小中学校建設事業、総合福祉健康センター建設事業、継続的な県営十三湖地区経営体育成事業の実施による地方債発行により、将来負担比率の増加が懸念されるところである。</a:t>
          </a:r>
        </a:p>
        <a:p>
          <a:r>
            <a:rPr kumimoji="1" lang="ja-JP" altLang="en-US" sz="1400">
              <a:latin typeface="ＭＳ ゴシック" pitchFamily="49" charset="-128"/>
              <a:ea typeface="ＭＳ ゴシック" pitchFamily="49" charset="-128"/>
            </a:rPr>
            <a:t>　起債残高は交付税算入されるものが約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割となっているが、今後は基金の取崩し等で公債費の抑制を図り適正化に努める。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青森県中泊町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基金積立は基本的に税収如何にかかわらず、行革、経費節減等の経営努力により捻出したものを計上している。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年度は、基金の太宗を占める財政調整基金は積立取崩の差引きで実質</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百万円の積立増となり、基金全体としても増額となった。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その他特定目的基金残高については現在、基金運用益を積立てている状況であり、近年、大きな変動はない。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不透明な国の動向、突発的な大災害等の不測の事態に備えるため、これまでどおり税収如何にかかわらず、行革、経費節減等の経営努力により捻出したものを継続して積立ていく方針である。今後、公共施設の老朽化による維持管理・更新費用の増大が見込まれることから、地方債とのバランスを考慮しながら、適正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合併振興基金：合併に伴う地域の振興及び住民の一体感を醸成する事業の財源に充てるため。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地域福祉基金：高齢者等の福祉の増進に関する事業で、民間の団体に対する補助事業及び町が推進する事業の財源に充てるため。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ふるさと活性化対策基金：農村地域で、生産・生活の場として維持し、地域共同体としての連帯意識を高め、地域の活性化に必要な集落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住民の共同活動を支援するために要する経費の財源に充てるため。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秋元文庫基金：町立中里中学校の図書を購入する財源に充てるため。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青少年育成基金：町の青少年の文化・スポーツ活動を支援する財源に充てるため。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合併振興基金：基金運用益を積立てている状況。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の新庁舎建設に伴う取崩し以降は、利率が低いため変動はない。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秋元文庫基金：基金運用益を積立てている状況。利率が低いため変動はない。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合併振興基金：合併に伴った新町整備事業の財源を確保するため、今後も現状を維持していく。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地域福祉基金：高齢者等の福祉の増進に関する事業の財源を確保するため、今後も現状を維持していく。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ふるさと活性化対策基金：農業集落共同活動の推進に関する事業の財源を確保するため、今後も現状を維持していく。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秋元文庫基金：図書の購入に限定せず、各小中学校の教育事業に柔軟に活用できるよう検討していく。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青少年育成基金：町の青少年の文化・スポーツ活動に対応するため、今後も現状を維持していく。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財政調整基金は、税収如何にかかわらず、行革・経費節減等の経営努力により捻出したものを計上している。令和元年度決算はを対前年と比較して、歳入全体で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百万円の増となり、それに伴い歳出全体でも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百万円の増となった。対前年比で公債費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百万円の増となったものの、人件費△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百万円、除雪事業費△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百万円等による一般財源の減少により、基金残高は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主に地方交付税の減少及び突発的な大災害等の不測の事態備えるため、また緊急的な新規単独事業の速実行に対応するため、継続的に行革・経費節減等の経営努力により捻出したものを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更に今後は、公共施設の老朽化による維持管理・更新費用の増大が見込まれることから、地方債とのバランスを考慮しながら、適正に活用していく。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基金運用益を積立てている状況。利率が低いため変動はない。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想定外の繰上償還が生じた場合の財源を確保するため、今後も現状を維持していく。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10,891
10,822
216.34
7,519,000
7,341,445
176,804
4,476,927
11,945,663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他市町村平均と比較して、有形固定資産減価償却率が著しく高いことから、施設の老朽化が進んでいることが分かる。特に設立年度の古い施設で、未利用の有形固定資産を有効に扱えていないことから、公共施設等総合管理計画に基づく老朽化対策や、資産の解体・除去を進め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33</xdr:row>
      <xdr:rowOff>24221</xdr:rowOff>
    </xdr:from>
    <xdr:to>
      <xdr:col>11</xdr:col>
      <xdr:colOff>187325</xdr:colOff>
      <xdr:row>33</xdr:row>
      <xdr:rowOff>125820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39296</xdr:rowOff>
    </xdr:from>
    <xdr:ext cx="405111" cy="259045"/>
    <xdr:sp macro="" textlink="">
      <xdr:nvSpPr>
        <xdr:cNvPr id="84" name="n_1aveValue有形固定資産減価償却率">
          <a:extLst>
            <a:ext uri="{FF2B5EF4-FFF2-40B4-BE49-F238E27FC236}">
              <a16:creationId xmlns:a16="http://schemas.microsoft.com/office/drawing/2014/main" id="{00000000-0008-0000-0D00-000054000000}"/>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85" name="n_2aveValue有形固定資産減価償却率">
          <a:extLst>
            <a:ext uri="{FF2B5EF4-FFF2-40B4-BE49-F238E27FC236}">
              <a16:creationId xmlns:a16="http://schemas.microsoft.com/office/drawing/2014/main" id="{00000000-0008-0000-0D00-000055000000}"/>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86" name="n_3aveValue有形固定資産減価償却率">
          <a:extLst>
            <a:ext uri="{FF2B5EF4-FFF2-40B4-BE49-F238E27FC236}">
              <a16:creationId xmlns:a16="http://schemas.microsoft.com/office/drawing/2014/main" id="{00000000-0008-0000-0D00-000056000000}"/>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87" name="n_4aveValue有形固定資産減価償却率">
          <a:extLst>
            <a:ext uri="{FF2B5EF4-FFF2-40B4-BE49-F238E27FC236}">
              <a16:creationId xmlns:a16="http://schemas.microsoft.com/office/drawing/2014/main" id="{00000000-0008-0000-0D00-000057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116948</xdr:rowOff>
    </xdr:from>
    <xdr:ext cx="405111" cy="259045"/>
    <xdr:sp macro="" textlink="">
      <xdr:nvSpPr>
        <xdr:cNvPr id="88" name="n_3mainValue有形固定資産減価償却率">
          <a:extLst>
            <a:ext uri="{FF2B5EF4-FFF2-40B4-BE49-F238E27FC236}">
              <a16:creationId xmlns:a16="http://schemas.microsoft.com/office/drawing/2014/main" id="{00000000-0008-0000-0D00-000058000000}"/>
            </a:ext>
          </a:extLst>
        </xdr:cNvPr>
        <xdr:cNvSpPr txBox="1"/>
      </xdr:nvSpPr>
      <xdr:spPr>
        <a:xfrm>
          <a:off x="2324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年度の新庁舎整備事業に伴う合併特例債</a:t>
          </a:r>
          <a:r>
            <a:rPr kumimoji="1" lang="en-US" altLang="ja-JP" sz="1100">
              <a:latin typeface="ＭＳ Ｐゴシック" panose="020B0600070205080204" pitchFamily="50" charset="-128"/>
              <a:ea typeface="ＭＳ Ｐゴシック" panose="020B0600070205080204" pitchFamily="50" charset="-128"/>
            </a:rPr>
            <a:t>(1,590</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の発行が大きく影響し、</a:t>
          </a:r>
          <a:r>
            <a:rPr kumimoji="1" lang="en-US" altLang="ja-JP" sz="1100">
              <a:latin typeface="ＭＳ Ｐゴシック" panose="020B0600070205080204" pitchFamily="50" charset="-128"/>
              <a:ea typeface="ＭＳ Ｐゴシック" panose="020B0600070205080204" pitchFamily="50" charset="-128"/>
            </a:rPr>
            <a:t>1,510</a:t>
          </a:r>
          <a:r>
            <a:rPr kumimoji="1" lang="ja-JP" altLang="en-US" sz="1100">
              <a:latin typeface="ＭＳ Ｐゴシック" panose="020B0600070205080204" pitchFamily="50" charset="-128"/>
              <a:ea typeface="ＭＳ Ｐゴシック" panose="020B0600070205080204" pitchFamily="50" charset="-128"/>
            </a:rPr>
            <a:t>百万円増加し</a:t>
          </a:r>
          <a:r>
            <a:rPr kumimoji="1" lang="en-US" altLang="ja-JP" sz="1100">
              <a:latin typeface="ＭＳ Ｐゴシック" panose="020B0600070205080204" pitchFamily="50" charset="-128"/>
              <a:ea typeface="ＭＳ Ｐゴシック" panose="020B0600070205080204" pitchFamily="50" charset="-128"/>
            </a:rPr>
            <a:t>12,778</a:t>
          </a:r>
          <a:r>
            <a:rPr kumimoji="1" lang="ja-JP" altLang="en-US" sz="1100">
              <a:latin typeface="ＭＳ Ｐゴシック" panose="020B0600070205080204" pitchFamily="50" charset="-128"/>
              <a:ea typeface="ＭＳ Ｐゴシック" panose="020B0600070205080204" pitchFamily="50" charset="-128"/>
            </a:rPr>
            <a:t>百万円となった。普通交付税も減少傾向にある。類似団体と比較すると、人口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人当たりの地方債残高は、</a:t>
          </a:r>
          <a:r>
            <a:rPr kumimoji="1" lang="en-US" altLang="ja-JP" sz="1100">
              <a:latin typeface="ＭＳ Ｐゴシック" panose="020B0600070205080204" pitchFamily="50" charset="-128"/>
              <a:ea typeface="ＭＳ Ｐゴシック" panose="020B0600070205080204" pitchFamily="50" charset="-128"/>
            </a:rPr>
            <a:t>37.8</a:t>
          </a:r>
          <a:r>
            <a:rPr kumimoji="1" lang="ja-JP" altLang="en-US" sz="1100">
              <a:latin typeface="ＭＳ Ｐゴシック" panose="020B0600070205080204" pitchFamily="50" charset="-128"/>
              <a:ea typeface="ＭＳ Ｐゴシック" panose="020B0600070205080204" pitchFamily="50" charset="-128"/>
            </a:rPr>
            <a:t>％多くなっているのに対し、税収では、△</a:t>
          </a:r>
          <a:r>
            <a:rPr kumimoji="1" lang="en-US" altLang="ja-JP" sz="1100">
              <a:latin typeface="ＭＳ Ｐゴシック" panose="020B0600070205080204" pitchFamily="50" charset="-128"/>
              <a:ea typeface="ＭＳ Ｐゴシック" panose="020B0600070205080204" pitchFamily="50" charset="-128"/>
            </a:rPr>
            <a:t>30.8</a:t>
          </a:r>
          <a:r>
            <a:rPr kumimoji="1" lang="ja-JP" altLang="en-US" sz="1100">
              <a:latin typeface="ＭＳ Ｐゴシック" panose="020B0600070205080204" pitchFamily="50" charset="-128"/>
              <a:ea typeface="ＭＳ Ｐゴシック" panose="020B0600070205080204" pitchFamily="50" charset="-128"/>
            </a:rPr>
            <a:t>％の状況等により類似団体を</a:t>
          </a:r>
          <a:r>
            <a:rPr kumimoji="1" lang="en-US" altLang="ja-JP" sz="1100">
              <a:latin typeface="ＭＳ Ｐゴシック" panose="020B0600070205080204" pitchFamily="50" charset="-128"/>
              <a:ea typeface="ＭＳ Ｐゴシック" panose="020B0600070205080204" pitchFamily="50" charset="-128"/>
            </a:rPr>
            <a:t>188.2</a:t>
          </a:r>
          <a:r>
            <a:rPr kumimoji="1" lang="ja-JP" altLang="en-US" sz="1100">
              <a:latin typeface="ＭＳ Ｐゴシック" panose="020B0600070205080204" pitchFamily="50" charset="-128"/>
              <a:ea typeface="ＭＳ Ｐゴシック" panose="020B0600070205080204" pitchFamily="50" charset="-128"/>
            </a:rPr>
            <a:t>ポイント上回っている。今後は、事務事業の見直しを図り公債費を抑制し適正化に努める。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123734</xdr:rowOff>
    </xdr:from>
    <xdr:to>
      <xdr:col>76</xdr:col>
      <xdr:colOff>73025</xdr:colOff>
      <xdr:row>31</xdr:row>
      <xdr:rowOff>53884</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744700" y="60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102161</xdr:rowOff>
    </xdr:from>
    <xdr:ext cx="469744" cy="259045"/>
    <xdr:sp macro="" textlink="">
      <xdr:nvSpPr>
        <xdr:cNvPr id="136" name="債務償還比率該当値テキスト">
          <a:extLst>
            <a:ext uri="{FF2B5EF4-FFF2-40B4-BE49-F238E27FC236}">
              <a16:creationId xmlns:a16="http://schemas.microsoft.com/office/drawing/2014/main" id="{00000000-0008-0000-0D00-000088000000}"/>
            </a:ext>
          </a:extLst>
        </xdr:cNvPr>
        <xdr:cNvSpPr txBox="1"/>
      </xdr:nvSpPr>
      <xdr:spPr>
        <a:xfrm>
          <a:off x="14846300" y="60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170821</xdr:rowOff>
    </xdr:from>
    <xdr:to>
      <xdr:col>72</xdr:col>
      <xdr:colOff>123825</xdr:colOff>
      <xdr:row>31</xdr:row>
      <xdr:rowOff>100971</xdr:rowOff>
    </xdr:to>
    <xdr:sp macro="" textlink="">
      <xdr:nvSpPr>
        <xdr:cNvPr id="137" name="楕円 136">
          <a:extLst>
            <a:ext uri="{FF2B5EF4-FFF2-40B4-BE49-F238E27FC236}">
              <a16:creationId xmlns:a16="http://schemas.microsoft.com/office/drawing/2014/main" id="{00000000-0008-0000-0D00-000089000000}"/>
            </a:ext>
          </a:extLst>
        </xdr:cNvPr>
        <xdr:cNvSpPr/>
      </xdr:nvSpPr>
      <xdr:spPr>
        <a:xfrm>
          <a:off x="14033500" y="608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3084</xdr:rowOff>
    </xdr:from>
    <xdr:to>
      <xdr:col>76</xdr:col>
      <xdr:colOff>22225</xdr:colOff>
      <xdr:row>31</xdr:row>
      <xdr:rowOff>50171</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flipV="1">
          <a:off x="14084300" y="6089559"/>
          <a:ext cx="7112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90563</xdr:rowOff>
    </xdr:from>
    <xdr:to>
      <xdr:col>68</xdr:col>
      <xdr:colOff>123825</xdr:colOff>
      <xdr:row>32</xdr:row>
      <xdr:rowOff>20713</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3271500" y="61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50171</xdr:rowOff>
    </xdr:from>
    <xdr:to>
      <xdr:col>72</xdr:col>
      <xdr:colOff>73025</xdr:colOff>
      <xdr:row>31</xdr:row>
      <xdr:rowOff>141363</xdr:rowOff>
    </xdr:to>
    <xdr:cxnSp macro="">
      <xdr:nvCxnSpPr>
        <xdr:cNvPr id="140" name="直線コネクタ 139">
          <a:extLst>
            <a:ext uri="{FF2B5EF4-FFF2-40B4-BE49-F238E27FC236}">
              <a16:creationId xmlns:a16="http://schemas.microsoft.com/office/drawing/2014/main" id="{00000000-0008-0000-0D00-00008C000000}"/>
            </a:ext>
          </a:extLst>
        </xdr:cNvPr>
        <xdr:cNvCxnSpPr/>
      </xdr:nvCxnSpPr>
      <xdr:spPr>
        <a:xfrm flipV="1">
          <a:off x="13322300" y="6136646"/>
          <a:ext cx="7620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61468</xdr:rowOff>
    </xdr:from>
    <xdr:to>
      <xdr:col>64</xdr:col>
      <xdr:colOff>123825</xdr:colOff>
      <xdr:row>31</xdr:row>
      <xdr:rowOff>163068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2509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112268</xdr:rowOff>
    </xdr:from>
    <xdr:to>
      <xdr:col>68</xdr:col>
      <xdr:colOff>73025</xdr:colOff>
      <xdr:row>31</xdr:row>
      <xdr:rowOff>141363</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a:off x="12560300" y="6198743"/>
          <a:ext cx="762000" cy="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61740</xdr:rowOff>
    </xdr:from>
    <xdr:to>
      <xdr:col>60</xdr:col>
      <xdr:colOff>123825</xdr:colOff>
      <xdr:row>30</xdr:row>
      <xdr:rowOff>163340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1747500" y="5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112540</xdr:rowOff>
    </xdr:from>
    <xdr:to>
      <xdr:col>64</xdr:col>
      <xdr:colOff>73025</xdr:colOff>
      <xdr:row>31</xdr:row>
      <xdr:rowOff>112268</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11798300" y="6027565"/>
          <a:ext cx="762000" cy="1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47243</xdr:rowOff>
    </xdr:from>
    <xdr:ext cx="469744" cy="259045"/>
    <xdr:sp macro="" textlink="">
      <xdr:nvSpPr>
        <xdr:cNvPr id="145" name="n_1aveValue債務償還比率">
          <a:extLst>
            <a:ext uri="{FF2B5EF4-FFF2-40B4-BE49-F238E27FC236}">
              <a16:creationId xmlns:a16="http://schemas.microsoft.com/office/drawing/2014/main" id="{00000000-0008-0000-0D00-000091000000}"/>
            </a:ext>
          </a:extLst>
        </xdr:cNvPr>
        <xdr:cNvSpPr txBox="1"/>
      </xdr:nvSpPr>
      <xdr:spPr>
        <a:xfrm>
          <a:off x="13836727" y="56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39018</xdr:rowOff>
    </xdr:from>
    <xdr:ext cx="469744" cy="259045"/>
    <xdr:sp macro="" textlink="">
      <xdr:nvSpPr>
        <xdr:cNvPr id="146" name="n_2aveValue債務償還比率">
          <a:extLst>
            <a:ext uri="{FF2B5EF4-FFF2-40B4-BE49-F238E27FC236}">
              <a16:creationId xmlns:a16="http://schemas.microsoft.com/office/drawing/2014/main" id="{00000000-0008-0000-0D00-000092000000}"/>
            </a:ext>
          </a:extLst>
        </xdr:cNvPr>
        <xdr:cNvSpPr txBox="1"/>
      </xdr:nvSpPr>
      <xdr:spPr>
        <a:xfrm>
          <a:off x="13087427" y="56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40972</xdr:rowOff>
    </xdr:from>
    <xdr:ext cx="469744" cy="259045"/>
    <xdr:sp macro="" textlink="">
      <xdr:nvSpPr>
        <xdr:cNvPr id="147" name="n_3aveValue債務償還比率">
          <a:extLst>
            <a:ext uri="{FF2B5EF4-FFF2-40B4-BE49-F238E27FC236}">
              <a16:creationId xmlns:a16="http://schemas.microsoft.com/office/drawing/2014/main" id="{00000000-0008-0000-0D00-000093000000}"/>
            </a:ext>
          </a:extLst>
        </xdr:cNvPr>
        <xdr:cNvSpPr txBox="1"/>
      </xdr:nvSpPr>
      <xdr:spPr>
        <a:xfrm>
          <a:off x="12325427" y="56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14858</xdr:rowOff>
    </xdr:from>
    <xdr:ext cx="469744" cy="259045"/>
    <xdr:sp macro="" textlink="">
      <xdr:nvSpPr>
        <xdr:cNvPr id="148" name="n_4aveValue債務償還比率">
          <a:extLst>
            <a:ext uri="{FF2B5EF4-FFF2-40B4-BE49-F238E27FC236}">
              <a16:creationId xmlns:a16="http://schemas.microsoft.com/office/drawing/2014/main" id="{00000000-0008-0000-0D00-000094000000}"/>
            </a:ext>
          </a:extLst>
        </xdr:cNvPr>
        <xdr:cNvSpPr txBox="1"/>
      </xdr:nvSpPr>
      <xdr:spPr>
        <a:xfrm>
          <a:off x="11563427" y="5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92098</xdr:rowOff>
    </xdr:from>
    <xdr:ext cx="469744" cy="259045"/>
    <xdr:sp macro="" textlink="">
      <xdr:nvSpPr>
        <xdr:cNvPr id="149" name="n_1mainValue債務償還比率">
          <a:extLst>
            <a:ext uri="{FF2B5EF4-FFF2-40B4-BE49-F238E27FC236}">
              <a16:creationId xmlns:a16="http://schemas.microsoft.com/office/drawing/2014/main" id="{00000000-0008-0000-0D00-000095000000}"/>
            </a:ext>
          </a:extLst>
        </xdr:cNvPr>
        <xdr:cNvSpPr txBox="1"/>
      </xdr:nvSpPr>
      <xdr:spPr>
        <a:xfrm>
          <a:off x="13836727" y="617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11840</xdr:rowOff>
    </xdr:from>
    <xdr:ext cx="469744" cy="259045"/>
    <xdr:sp macro="" textlink="">
      <xdr:nvSpPr>
        <xdr:cNvPr id="150" name="n_2mainValue債務償還比率">
          <a:extLst>
            <a:ext uri="{FF2B5EF4-FFF2-40B4-BE49-F238E27FC236}">
              <a16:creationId xmlns:a16="http://schemas.microsoft.com/office/drawing/2014/main" id="{00000000-0008-0000-0D00-000096000000}"/>
            </a:ext>
          </a:extLst>
        </xdr:cNvPr>
        <xdr:cNvSpPr txBox="1"/>
      </xdr:nvSpPr>
      <xdr:spPr>
        <a:xfrm>
          <a:off x="13087427" y="626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154195</xdr:rowOff>
    </xdr:from>
    <xdr:ext cx="469744" cy="259045"/>
    <xdr:sp macro="" textlink="">
      <xdr:nvSpPr>
        <xdr:cNvPr id="151" name="n_3mainValue債務償還比率">
          <a:extLst>
            <a:ext uri="{FF2B5EF4-FFF2-40B4-BE49-F238E27FC236}">
              <a16:creationId xmlns:a16="http://schemas.microsoft.com/office/drawing/2014/main" id="{00000000-0008-0000-0D00-000097000000}"/>
            </a:ext>
          </a:extLst>
        </xdr:cNvPr>
        <xdr:cNvSpPr txBox="1"/>
      </xdr:nvSpPr>
      <xdr:spPr>
        <a:xfrm>
          <a:off x="12325427"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154467</xdr:rowOff>
    </xdr:from>
    <xdr:ext cx="469744" cy="259045"/>
    <xdr:sp macro="" textlink="">
      <xdr:nvSpPr>
        <xdr:cNvPr id="152" name="n_4mainValue債務償還比率">
          <a:extLst>
            <a:ext uri="{FF2B5EF4-FFF2-40B4-BE49-F238E27FC236}">
              <a16:creationId xmlns:a16="http://schemas.microsoft.com/office/drawing/2014/main" id="{00000000-0008-0000-0D00-000098000000}"/>
            </a:ext>
          </a:extLst>
        </xdr:cNvPr>
        <xdr:cNvSpPr txBox="1"/>
      </xdr:nvSpPr>
      <xdr:spPr>
        <a:xfrm>
          <a:off x="11563427" y="60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10,891
10,822
216.34
7,519,000
7,341,445
176,804
4,476,927
11,945,663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67310</xdr:rowOff>
    </xdr:from>
    <xdr:to>
      <xdr:col>10</xdr:col>
      <xdr:colOff>165100</xdr:colOff>
      <xdr:row>39</xdr:row>
      <xdr:rowOff>168910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1968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59707</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76" name="n_3aveValue【道路】&#10;有形固定資産減価償却率">
          <a:extLst>
            <a:ext uri="{FF2B5EF4-FFF2-40B4-BE49-F238E27FC236}">
              <a16:creationId xmlns:a16="http://schemas.microsoft.com/office/drawing/2014/main" id="{00000000-0008-0000-0E00-00004C000000}"/>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77" name="n_4aveValue【道路】&#10;有形固定資産減価償却率">
          <a:extLst>
            <a:ext uri="{FF2B5EF4-FFF2-40B4-BE49-F238E27FC236}">
              <a16:creationId xmlns:a16="http://schemas.microsoft.com/office/drawing/2014/main" id="{00000000-0008-0000-0E00-00004D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160037</xdr:rowOff>
    </xdr:from>
    <xdr:ext cx="405111" cy="259045"/>
    <xdr:sp macro="" textlink="">
      <xdr:nvSpPr>
        <xdr:cNvPr id="78" name="n_3mainValue【道路】&#10;有形固定資産減価償却率">
          <a:extLst>
            <a:ext uri="{FF2B5EF4-FFF2-40B4-BE49-F238E27FC236}">
              <a16:creationId xmlns:a16="http://schemas.microsoft.com/office/drawing/2014/main" id="{00000000-0008-0000-0E00-00004E000000}"/>
            </a:ext>
          </a:extLst>
        </xdr:cNvPr>
        <xdr:cNvSpPr txBox="1"/>
      </xdr:nvSpPr>
      <xdr:spPr>
        <a:xfrm>
          <a:off x="1816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00000000-0008-0000-0E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03" name="【道路】&#10;一人当たり延長最小値テキスト">
          <a:extLst>
            <a:ext uri="{FF2B5EF4-FFF2-40B4-BE49-F238E27FC236}">
              <a16:creationId xmlns:a16="http://schemas.microsoft.com/office/drawing/2014/main" id="{00000000-0008-0000-0E00-000067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05" name="【道路】&#10;一人当たり延長最大値テキスト">
          <a:extLst>
            <a:ext uri="{FF2B5EF4-FFF2-40B4-BE49-F238E27FC236}">
              <a16:creationId xmlns:a16="http://schemas.microsoft.com/office/drawing/2014/main" id="{00000000-0008-0000-0E00-000069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07" name="【道路】&#10;一人当たり延長平均値テキスト">
          <a:extLst>
            <a:ext uri="{FF2B5EF4-FFF2-40B4-BE49-F238E27FC236}">
              <a16:creationId xmlns:a16="http://schemas.microsoft.com/office/drawing/2014/main" id="{00000000-0008-0000-0E00-00006B00000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87560</xdr:rowOff>
    </xdr:from>
    <xdr:to>
      <xdr:col>41</xdr:col>
      <xdr:colOff>101600</xdr:colOff>
      <xdr:row>39</xdr:row>
      <xdr:rowOff>17710</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7810500" y="66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76528</xdr:rowOff>
    </xdr:from>
    <xdr:ext cx="534377"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21" name="n_3aveValue【道路】&#10;一人当たり延長">
          <a:extLst>
            <a:ext uri="{FF2B5EF4-FFF2-40B4-BE49-F238E27FC236}">
              <a16:creationId xmlns:a16="http://schemas.microsoft.com/office/drawing/2014/main" id="{00000000-0008-0000-0E00-000079000000}"/>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22" name="n_4aveValue【道路】&#10;一人当たり延長">
          <a:extLst>
            <a:ext uri="{FF2B5EF4-FFF2-40B4-BE49-F238E27FC236}">
              <a16:creationId xmlns:a16="http://schemas.microsoft.com/office/drawing/2014/main" id="{00000000-0008-0000-0E00-00007A000000}"/>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8837</xdr:rowOff>
    </xdr:from>
    <xdr:ext cx="534377" cy="259045"/>
    <xdr:sp macro="" textlink="">
      <xdr:nvSpPr>
        <xdr:cNvPr id="123" name="n_3mainValue【道路】&#10;一人当たり延長">
          <a:extLst>
            <a:ext uri="{FF2B5EF4-FFF2-40B4-BE49-F238E27FC236}">
              <a16:creationId xmlns:a16="http://schemas.microsoft.com/office/drawing/2014/main" id="{00000000-0008-0000-0E00-00007B000000}"/>
            </a:ext>
          </a:extLst>
        </xdr:cNvPr>
        <xdr:cNvSpPr txBox="1"/>
      </xdr:nvSpPr>
      <xdr:spPr>
        <a:xfrm>
          <a:off x="7594111" y="66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00000000-0008-0000-0E00-00009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119199</xdr:rowOff>
    </xdr:from>
    <xdr:to>
      <xdr:col>24</xdr:col>
      <xdr:colOff>62865</xdr:colOff>
      <xdr:row>64</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flipV="1">
          <a:off x="4634865" y="9891849"/>
          <a:ext cx="0" cy="112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00000000-0008-0000-0E00-000096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65876</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00000000-0008-0000-0E00-000098000000}"/>
            </a:ext>
          </a:extLst>
        </xdr:cNvPr>
        <xdr:cNvSpPr txBox="1"/>
      </xdr:nvSpPr>
      <xdr:spPr>
        <a:xfrm>
          <a:off x="4673600" y="966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119199</xdr:rowOff>
    </xdr:from>
    <xdr:to>
      <xdr:col>24</xdr:col>
      <xdr:colOff>152400</xdr:colOff>
      <xdr:row>57</xdr:row>
      <xdr:rowOff>119199</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989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20700</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00000000-0008-0000-0E00-00009A000000}"/>
            </a:ext>
          </a:extLst>
        </xdr:cNvPr>
        <xdr:cNvSpPr txBox="1"/>
      </xdr:nvSpPr>
      <xdr:spPr>
        <a:xfrm>
          <a:off x="4673600" y="1030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45847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21046</xdr:rowOff>
    </xdr:from>
    <xdr:to>
      <xdr:col>20</xdr:col>
      <xdr:colOff>38100</xdr:colOff>
      <xdr:row>60</xdr:row>
      <xdr:rowOff>122646</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3746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7983</xdr:rowOff>
    </xdr:from>
    <xdr:to>
      <xdr:col>15</xdr:col>
      <xdr:colOff>101600</xdr:colOff>
      <xdr:row>60</xdr:row>
      <xdr:rowOff>109583</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2857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1968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60234</xdr:rowOff>
    </xdr:from>
    <xdr:to>
      <xdr:col>6</xdr:col>
      <xdr:colOff>38100</xdr:colOff>
      <xdr:row>59</xdr:row>
      <xdr:rowOff>161834</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1079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16147</xdr:rowOff>
    </xdr:from>
    <xdr:to>
      <xdr:col>10</xdr:col>
      <xdr:colOff>165100</xdr:colOff>
      <xdr:row>55</xdr:row>
      <xdr:rowOff>117747</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1968500" y="9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139173</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00000000-0008-0000-0E00-0000A6000000}"/>
            </a:ext>
          </a:extLst>
        </xdr:cNvPr>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126110</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00000000-0008-0000-0E00-0000A7000000}"/>
            </a:ext>
          </a:extLst>
        </xdr:cNvPr>
        <xdr:cNvSpPr txBox="1"/>
      </xdr:nvSpPr>
      <xdr:spPr>
        <a:xfrm>
          <a:off x="2705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121937</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1816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6911</xdr:rowOff>
    </xdr:from>
    <xdr:ext cx="405111" cy="259045"/>
    <xdr:sp macro="" textlink="">
      <xdr:nvSpPr>
        <xdr:cNvPr id="169" name="n_4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927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134274</xdr:rowOff>
    </xdr:from>
    <xdr:ext cx="340478" cy="259045"/>
    <xdr:sp macro="" textlink="">
      <xdr:nvSpPr>
        <xdr:cNvPr id="170" name="n_3main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1849061" y="9221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00000000-0008-0000-0E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197" name="【橋りょう・トンネル】&#10;一人当たり有形固定資産（償却資産）額最小値テキスト">
          <a:extLst>
            <a:ext uri="{FF2B5EF4-FFF2-40B4-BE49-F238E27FC236}">
              <a16:creationId xmlns:a16="http://schemas.microsoft.com/office/drawing/2014/main" id="{00000000-0008-0000-0E00-0000C5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00000000-0008-0000-0E00-0000C7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00000000-0008-0000-0E00-0000C9000000}"/>
            </a:ext>
          </a:extLst>
        </xdr:cNvPr>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64</xdr:row>
      <xdr:rowOff>75295</xdr:rowOff>
    </xdr:from>
    <xdr:to>
      <xdr:col>41</xdr:col>
      <xdr:colOff>101600</xdr:colOff>
      <xdr:row>65</xdr:row>
      <xdr:rowOff>5445</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7810500" y="110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61415</xdr:rowOff>
    </xdr:from>
    <xdr:ext cx="599010" cy="259045"/>
    <xdr:sp macro="" textlink="">
      <xdr:nvSpPr>
        <xdr:cNvPr id="213" name="n_1aveValue【橋りょう・トンネル】&#10;一人当たり有形固定資産（償却資産）額">
          <a:extLst>
            <a:ext uri="{FF2B5EF4-FFF2-40B4-BE49-F238E27FC236}">
              <a16:creationId xmlns:a16="http://schemas.microsoft.com/office/drawing/2014/main" id="{00000000-0008-0000-0E00-0000D500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14" name="n_2aveValue【橋りょう・トンネル】&#10;一人当たり有形固定資産（償却資産）額">
          <a:extLst>
            <a:ext uri="{FF2B5EF4-FFF2-40B4-BE49-F238E27FC236}">
              <a16:creationId xmlns:a16="http://schemas.microsoft.com/office/drawing/2014/main" id="{00000000-0008-0000-0E00-0000D600000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16" name="n_4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168022</xdr:rowOff>
    </xdr:from>
    <xdr:ext cx="469744" cy="259045"/>
    <xdr:sp macro="" textlink="">
      <xdr:nvSpPr>
        <xdr:cNvPr id="217" name="n_3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7626428" y="111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00000000-0008-0000-0E00-0000F400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00000000-0008-0000-0E00-0000F600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00000000-0008-0000-0E00-0000F800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122827</xdr:rowOff>
    </xdr:from>
    <xdr:to>
      <xdr:col>10</xdr:col>
      <xdr:colOff>165100</xdr:colOff>
      <xdr:row>83</xdr:row>
      <xdr:rowOff>52977</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1968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5822</xdr:rowOff>
    </xdr:from>
    <xdr:ext cx="405111" cy="259045"/>
    <xdr:sp macro="" textlink="">
      <xdr:nvSpPr>
        <xdr:cNvPr id="260" name="n_1aveValue【公営住宅】&#10;有形固定資産減価償却率">
          <a:extLst>
            <a:ext uri="{FF2B5EF4-FFF2-40B4-BE49-F238E27FC236}">
              <a16:creationId xmlns:a16="http://schemas.microsoft.com/office/drawing/2014/main" id="{00000000-0008-0000-0E00-000004010000}"/>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261" name="n_2aveValue【公営住宅】&#10;有形固定資産減価償却率">
          <a:extLst>
            <a:ext uri="{FF2B5EF4-FFF2-40B4-BE49-F238E27FC236}">
              <a16:creationId xmlns:a16="http://schemas.microsoft.com/office/drawing/2014/main" id="{00000000-0008-0000-0E00-000005010000}"/>
            </a:ext>
          </a:extLst>
        </xdr:cNvPr>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62" name="n_3aveValue【公営住宅】&#10;有形固定資産減価償却率">
          <a:extLst>
            <a:ext uri="{FF2B5EF4-FFF2-40B4-BE49-F238E27FC236}">
              <a16:creationId xmlns:a16="http://schemas.microsoft.com/office/drawing/2014/main" id="{00000000-0008-0000-0E00-000006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63" name="n_4aveValue【公営住宅】&#10;有形固定資産減価償却率">
          <a:extLst>
            <a:ext uri="{FF2B5EF4-FFF2-40B4-BE49-F238E27FC236}">
              <a16:creationId xmlns:a16="http://schemas.microsoft.com/office/drawing/2014/main" id="{00000000-0008-0000-0E00-000007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64" name="n_3mainValue【公営住宅】&#10;有形固定資産減価償却率">
          <a:extLst>
            <a:ext uri="{FF2B5EF4-FFF2-40B4-BE49-F238E27FC236}">
              <a16:creationId xmlns:a16="http://schemas.microsoft.com/office/drawing/2014/main" id="{00000000-0008-0000-0E00-000008010000}"/>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289" name="【公営住宅】&#10;一人当たり面積最小値テキスト">
          <a:extLst>
            <a:ext uri="{FF2B5EF4-FFF2-40B4-BE49-F238E27FC236}">
              <a16:creationId xmlns:a16="http://schemas.microsoft.com/office/drawing/2014/main" id="{00000000-0008-0000-0E00-000021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291" name="【公営住宅】&#10;一人当たり面積最大値テキスト">
          <a:extLst>
            <a:ext uri="{FF2B5EF4-FFF2-40B4-BE49-F238E27FC236}">
              <a16:creationId xmlns:a16="http://schemas.microsoft.com/office/drawing/2014/main" id="{00000000-0008-0000-0E00-000023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293" name="【公営住宅】&#10;一人当たり面積平均値テキスト">
          <a:extLst>
            <a:ext uri="{FF2B5EF4-FFF2-40B4-BE49-F238E27FC236}">
              <a16:creationId xmlns:a16="http://schemas.microsoft.com/office/drawing/2014/main" id="{00000000-0008-0000-0E00-000025010000}"/>
            </a:ext>
          </a:extLst>
        </xdr:cNvPr>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79883</xdr:rowOff>
    </xdr:from>
    <xdr:to>
      <xdr:col>41</xdr:col>
      <xdr:colOff>101600</xdr:colOff>
      <xdr:row>85</xdr:row>
      <xdr:rowOff>10033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7810500" y="14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115333</xdr:rowOff>
    </xdr:from>
    <xdr:ext cx="469744" cy="259045"/>
    <xdr:sp macro="" textlink="">
      <xdr:nvSpPr>
        <xdr:cNvPr id="305" name="n_1aveValue【公営住宅】&#10;一人当たり面積">
          <a:extLst>
            <a:ext uri="{FF2B5EF4-FFF2-40B4-BE49-F238E27FC236}">
              <a16:creationId xmlns:a16="http://schemas.microsoft.com/office/drawing/2014/main" id="{00000000-0008-0000-0E00-000031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06" name="n_2aveValue【公営住宅】&#10;一人当たり面積">
          <a:extLst>
            <a:ext uri="{FF2B5EF4-FFF2-40B4-BE49-F238E27FC236}">
              <a16:creationId xmlns:a16="http://schemas.microsoft.com/office/drawing/2014/main" id="{00000000-0008-0000-0E00-000032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108348</xdr:rowOff>
    </xdr:from>
    <xdr:ext cx="469744" cy="259045"/>
    <xdr:sp macro="" textlink="">
      <xdr:nvSpPr>
        <xdr:cNvPr id="307" name="n_3aveValue【公営住宅】&#10;一人当たり面積">
          <a:extLst>
            <a:ext uri="{FF2B5EF4-FFF2-40B4-BE49-F238E27FC236}">
              <a16:creationId xmlns:a16="http://schemas.microsoft.com/office/drawing/2014/main" id="{00000000-0008-0000-0E00-000033010000}"/>
            </a:ext>
          </a:extLst>
        </xdr:cNvPr>
        <xdr:cNvSpPr txBox="1"/>
      </xdr:nvSpPr>
      <xdr:spPr>
        <a:xfrm>
          <a:off x="7626427" y="146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08" name="n_4aveValue【公営住宅】&#10;一人当たり面積">
          <a:extLst>
            <a:ext uri="{FF2B5EF4-FFF2-40B4-BE49-F238E27FC236}">
              <a16:creationId xmlns:a16="http://schemas.microsoft.com/office/drawing/2014/main" id="{00000000-0008-0000-0E00-000034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26560</xdr:rowOff>
    </xdr:from>
    <xdr:ext cx="469744" cy="259045"/>
    <xdr:sp macro="" textlink="">
      <xdr:nvSpPr>
        <xdr:cNvPr id="309" name="n_3mainValue【公営住宅】&#10;一人当たり面積">
          <a:extLst>
            <a:ext uri="{FF2B5EF4-FFF2-40B4-BE49-F238E27FC236}">
              <a16:creationId xmlns:a16="http://schemas.microsoft.com/office/drawing/2014/main" id="{00000000-0008-0000-0E00-000035010000}"/>
            </a:ext>
          </a:extLst>
        </xdr:cNvPr>
        <xdr:cNvSpPr txBox="1"/>
      </xdr:nvSpPr>
      <xdr:spPr>
        <a:xfrm>
          <a:off x="7626427" y="1425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00000000-0008-0000-0E00-00005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51" name="【認定こども園・幼稚園・保育所】&#10;有形固定資産減価償却率最小値テキスト">
          <a:extLst>
            <a:ext uri="{FF2B5EF4-FFF2-40B4-BE49-F238E27FC236}">
              <a16:creationId xmlns:a16="http://schemas.microsoft.com/office/drawing/2014/main" id="{00000000-0008-0000-0E00-00005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00000000-0008-0000-0E00-00006101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00000000-0008-0000-0E00-00006301000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145415</xdr:rowOff>
    </xdr:from>
    <xdr:to>
      <xdr:col>72</xdr:col>
      <xdr:colOff>38100</xdr:colOff>
      <xdr:row>37</xdr:row>
      <xdr:rowOff>75565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65422</xdr:rowOff>
    </xdr:from>
    <xdr:ext cx="405111" cy="259045"/>
    <xdr:sp macro="" textlink="">
      <xdr:nvSpPr>
        <xdr:cNvPr id="367" name="n_1aveValue【認定こども園・幼稚園・保育所】&#10;有形固定資産減価償却率">
          <a:extLst>
            <a:ext uri="{FF2B5EF4-FFF2-40B4-BE49-F238E27FC236}">
              <a16:creationId xmlns:a16="http://schemas.microsoft.com/office/drawing/2014/main" id="{00000000-0008-0000-0E00-00006F01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368" name="n_2aveValue【認定こども園・幼稚園・保育所】&#10;有形固定資産減価償却率">
          <a:extLst>
            <a:ext uri="{FF2B5EF4-FFF2-40B4-BE49-F238E27FC236}">
              <a16:creationId xmlns:a16="http://schemas.microsoft.com/office/drawing/2014/main" id="{00000000-0008-0000-0E00-000070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369" name="n_3aveValue【認定こども園・幼稚園・保育所】&#10;有形固定資産減価償却率">
          <a:extLst>
            <a:ext uri="{FF2B5EF4-FFF2-40B4-BE49-F238E27FC236}">
              <a16:creationId xmlns:a16="http://schemas.microsoft.com/office/drawing/2014/main" id="{00000000-0008-0000-0E00-000071010000}"/>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70" name="n_4aveValue【認定こども園・幼稚園・保育所】&#10;有形固定資産減価償却率">
          <a:extLst>
            <a:ext uri="{FF2B5EF4-FFF2-40B4-BE49-F238E27FC236}">
              <a16:creationId xmlns:a16="http://schemas.microsoft.com/office/drawing/2014/main" id="{00000000-0008-0000-0E00-000072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71" name="n_3mainValue【認定こども園・幼稚園・保育所】&#10;有形固定資産減価償却率">
          <a:extLst>
            <a:ext uri="{FF2B5EF4-FFF2-40B4-BE49-F238E27FC236}">
              <a16:creationId xmlns:a16="http://schemas.microsoft.com/office/drawing/2014/main" id="{00000000-0008-0000-0E00-000073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a:extLst>
            <a:ext uri="{FF2B5EF4-FFF2-40B4-BE49-F238E27FC236}">
              <a16:creationId xmlns:a16="http://schemas.microsoft.com/office/drawing/2014/main" id="{00000000-0008-0000-0E00-00008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394" name="【認定こども園・幼稚園・保育所】&#10;一人当たり面積最小値テキスト">
          <a:extLst>
            <a:ext uri="{FF2B5EF4-FFF2-40B4-BE49-F238E27FC236}">
              <a16:creationId xmlns:a16="http://schemas.microsoft.com/office/drawing/2014/main" id="{00000000-0008-0000-0E00-00008A010000}"/>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396" name="【認定こども園・幼稚園・保育所】&#10;一人当たり面積最大値テキスト">
          <a:extLst>
            <a:ext uri="{FF2B5EF4-FFF2-40B4-BE49-F238E27FC236}">
              <a16:creationId xmlns:a16="http://schemas.microsoft.com/office/drawing/2014/main" id="{00000000-0008-0000-0E00-00008C010000}"/>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398" name="【認定こども園・幼稚園・保育所】&#10;一人当たり面積平均値テキスト">
          <a:extLst>
            <a:ext uri="{FF2B5EF4-FFF2-40B4-BE49-F238E27FC236}">
              <a16:creationId xmlns:a16="http://schemas.microsoft.com/office/drawing/2014/main" id="{00000000-0008-0000-0E00-00008E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01" name="フローチャート: 判断 400">
          <a:extLst>
            <a:ext uri="{FF2B5EF4-FFF2-40B4-BE49-F238E27FC236}">
              <a16:creationId xmlns:a16="http://schemas.microsoft.com/office/drawing/2014/main" id="{00000000-0008-0000-0E00-00009101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89408</xdr:rowOff>
    </xdr:from>
    <xdr:to>
      <xdr:col>102</xdr:col>
      <xdr:colOff>165100</xdr:colOff>
      <xdr:row>38</xdr:row>
      <xdr:rowOff>19558</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9494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90949</xdr:rowOff>
    </xdr:from>
    <xdr:ext cx="469744" cy="259045"/>
    <xdr:sp macro="" textlink="">
      <xdr:nvSpPr>
        <xdr:cNvPr id="410" name="n_1ave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11" name="n_2ave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131843</xdr:rowOff>
    </xdr:from>
    <xdr:ext cx="469744" cy="259045"/>
    <xdr:sp macro="" textlink="">
      <xdr:nvSpPr>
        <xdr:cNvPr id="412" name="n_3aveValue【認定こども園・幼稚園・保育所】&#10;一人当たり面積">
          <a:extLst>
            <a:ext uri="{FF2B5EF4-FFF2-40B4-BE49-F238E27FC236}">
              <a16:creationId xmlns:a16="http://schemas.microsoft.com/office/drawing/2014/main" id="{00000000-0008-0000-0E00-00009C010000}"/>
            </a:ext>
          </a:extLst>
        </xdr:cNvPr>
        <xdr:cNvSpPr txBox="1"/>
      </xdr:nvSpPr>
      <xdr:spPr>
        <a:xfrm>
          <a:off x="19310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413" name="n_4aveValue【認定こども園・幼稚園・保育所】&#10;一人当たり面積">
          <a:extLst>
            <a:ext uri="{FF2B5EF4-FFF2-40B4-BE49-F238E27FC236}">
              <a16:creationId xmlns:a16="http://schemas.microsoft.com/office/drawing/2014/main" id="{00000000-0008-0000-0E00-00009D010000}"/>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36085</xdr:rowOff>
    </xdr:from>
    <xdr:ext cx="469744" cy="259045"/>
    <xdr:sp macro="" textlink="">
      <xdr:nvSpPr>
        <xdr:cNvPr id="414" name="n_3mainValue【認定こども園・幼稚園・保育所】&#10;一人当たり面積">
          <a:extLst>
            <a:ext uri="{FF2B5EF4-FFF2-40B4-BE49-F238E27FC236}">
              <a16:creationId xmlns:a16="http://schemas.microsoft.com/office/drawing/2014/main" id="{00000000-0008-0000-0E00-00009E010000}"/>
            </a:ext>
          </a:extLst>
        </xdr:cNvPr>
        <xdr:cNvSpPr txBox="1"/>
      </xdr:nvSpPr>
      <xdr:spPr>
        <a:xfrm>
          <a:off x="193104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学校施設】&#10;有形固定資産減価償却率グラフ枠">
          <a:extLst>
            <a:ext uri="{FF2B5EF4-FFF2-40B4-BE49-F238E27FC236}">
              <a16:creationId xmlns:a16="http://schemas.microsoft.com/office/drawing/2014/main" id="{00000000-0008-0000-0E00-0000B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42" name="【学校施設】&#10;有形固定資産減価償却率最小値テキスト">
          <a:extLst>
            <a:ext uri="{FF2B5EF4-FFF2-40B4-BE49-F238E27FC236}">
              <a16:creationId xmlns:a16="http://schemas.microsoft.com/office/drawing/2014/main" id="{00000000-0008-0000-0E00-0000BA01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44" name="【学校施設】&#10;有形固定資産減価償却率最大値テキスト">
          <a:extLst>
            <a:ext uri="{FF2B5EF4-FFF2-40B4-BE49-F238E27FC236}">
              <a16:creationId xmlns:a16="http://schemas.microsoft.com/office/drawing/2014/main" id="{00000000-0008-0000-0E00-0000BC01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446" name="【学校施設】&#10;有形固定資産減価償却率平均値テキスト">
          <a:extLst>
            <a:ext uri="{FF2B5EF4-FFF2-40B4-BE49-F238E27FC236}">
              <a16:creationId xmlns:a16="http://schemas.microsoft.com/office/drawing/2014/main" id="{00000000-0008-0000-0E00-0000BE01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117384</xdr:rowOff>
    </xdr:from>
    <xdr:to>
      <xdr:col>72</xdr:col>
      <xdr:colOff>38100</xdr:colOff>
      <xdr:row>62</xdr:row>
      <xdr:rowOff>47534</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3652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70593</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E00-0000CA01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E00-0000CB01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E00-0000CC010000}"/>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1" name="n_4aveValue【学校施設】&#10;有形固定資産減価償却率">
          <a:extLst>
            <a:ext uri="{FF2B5EF4-FFF2-40B4-BE49-F238E27FC236}">
              <a16:creationId xmlns:a16="http://schemas.microsoft.com/office/drawing/2014/main" id="{00000000-0008-0000-0E00-0000CD01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38661</xdr:rowOff>
    </xdr:from>
    <xdr:ext cx="405111" cy="259045"/>
    <xdr:sp macro="" textlink="">
      <xdr:nvSpPr>
        <xdr:cNvPr id="462" name="n_3main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00000000-0008-0000-0E00-0000E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488" name="【学校施設】&#10;一人当たり面積最小値テキスト">
          <a:extLst>
            <a:ext uri="{FF2B5EF4-FFF2-40B4-BE49-F238E27FC236}">
              <a16:creationId xmlns:a16="http://schemas.microsoft.com/office/drawing/2014/main" id="{00000000-0008-0000-0E00-0000E801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490" name="【学校施設】&#10;一人当たり面積最大値テキスト">
          <a:extLst>
            <a:ext uri="{FF2B5EF4-FFF2-40B4-BE49-F238E27FC236}">
              <a16:creationId xmlns:a16="http://schemas.microsoft.com/office/drawing/2014/main" id="{00000000-0008-0000-0E00-0000EA01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492" name="【学校施設】&#10;一人当たり面積平均値テキスト">
          <a:extLst>
            <a:ext uri="{FF2B5EF4-FFF2-40B4-BE49-F238E27FC236}">
              <a16:creationId xmlns:a16="http://schemas.microsoft.com/office/drawing/2014/main" id="{00000000-0008-0000-0E00-0000EC010000}"/>
            </a:ext>
          </a:extLst>
        </xdr:cNvPr>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119126</xdr:rowOff>
    </xdr:from>
    <xdr:to>
      <xdr:col>102</xdr:col>
      <xdr:colOff>165100</xdr:colOff>
      <xdr:row>64</xdr:row>
      <xdr:rowOff>49276</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9494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152290</xdr:rowOff>
    </xdr:from>
    <xdr:ext cx="469744" cy="259045"/>
    <xdr:sp macro="" textlink="">
      <xdr:nvSpPr>
        <xdr:cNvPr id="504" name="n_1aveValue【学校施設】&#10;一人当たり面積">
          <a:extLst>
            <a:ext uri="{FF2B5EF4-FFF2-40B4-BE49-F238E27FC236}">
              <a16:creationId xmlns:a16="http://schemas.microsoft.com/office/drawing/2014/main" id="{00000000-0008-0000-0E00-0000F801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505" name="n_2aveValue【学校施設】&#10;一人当たり面積">
          <a:extLst>
            <a:ext uri="{FF2B5EF4-FFF2-40B4-BE49-F238E27FC236}">
              <a16:creationId xmlns:a16="http://schemas.microsoft.com/office/drawing/2014/main" id="{00000000-0008-0000-0E00-0000F901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506" name="n_3aveValue【学校施設】&#10;一人当たり面積">
          <a:extLst>
            <a:ext uri="{FF2B5EF4-FFF2-40B4-BE49-F238E27FC236}">
              <a16:creationId xmlns:a16="http://schemas.microsoft.com/office/drawing/2014/main" id="{00000000-0008-0000-0E00-0000FA01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507" name="n_4aveValue【学校施設】&#10;一人当たり面積">
          <a:extLst>
            <a:ext uri="{FF2B5EF4-FFF2-40B4-BE49-F238E27FC236}">
              <a16:creationId xmlns:a16="http://schemas.microsoft.com/office/drawing/2014/main" id="{00000000-0008-0000-0E00-0000FB01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40403</xdr:rowOff>
    </xdr:from>
    <xdr:ext cx="469744" cy="259045"/>
    <xdr:sp macro="" textlink="">
      <xdr:nvSpPr>
        <xdr:cNvPr id="508" name="n_3mainValue【学校施設】&#10;一人当たり面積">
          <a:extLst>
            <a:ext uri="{FF2B5EF4-FFF2-40B4-BE49-F238E27FC236}">
              <a16:creationId xmlns:a16="http://schemas.microsoft.com/office/drawing/2014/main" id="{00000000-0008-0000-0E00-0000FC010000}"/>
            </a:ext>
          </a:extLst>
        </xdr:cNvPr>
        <xdr:cNvSpPr txBox="1"/>
      </xdr:nvSpPr>
      <xdr:spPr>
        <a:xfrm>
          <a:off x="193104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8" name="【公民館】&#10;有形固定資産減価償却率グラフ枠">
          <a:extLst>
            <a:ext uri="{FF2B5EF4-FFF2-40B4-BE49-F238E27FC236}">
              <a16:creationId xmlns:a16="http://schemas.microsoft.com/office/drawing/2014/main" id="{00000000-0008-0000-0E00-00002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550" name="【公民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552" name="【公民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554" name="【公民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67311</xdr:rowOff>
    </xdr:from>
    <xdr:to>
      <xdr:col>72</xdr:col>
      <xdr:colOff>38100</xdr:colOff>
      <xdr:row>107</xdr:row>
      <xdr:rowOff>168911</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3652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38752</xdr:rowOff>
    </xdr:from>
    <xdr:ext cx="405111" cy="259045"/>
    <xdr:sp macro="" textlink="">
      <xdr:nvSpPr>
        <xdr:cNvPr id="566" name="n_1aveValue【公民館】&#10;有形固定資産減価償却率">
          <a:extLst>
            <a:ext uri="{FF2B5EF4-FFF2-40B4-BE49-F238E27FC236}">
              <a16:creationId xmlns:a16="http://schemas.microsoft.com/office/drawing/2014/main" id="{00000000-0008-0000-0E00-000036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567" name="n_2aveValue【公民館】&#10;有形固定資産減価償却率">
          <a:extLst>
            <a:ext uri="{FF2B5EF4-FFF2-40B4-BE49-F238E27FC236}">
              <a16:creationId xmlns:a16="http://schemas.microsoft.com/office/drawing/2014/main" id="{00000000-0008-0000-0E00-000037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568" name="n_3aveValue【公民館】&#10;有形固定資産減価償却率">
          <a:extLst>
            <a:ext uri="{FF2B5EF4-FFF2-40B4-BE49-F238E27FC236}">
              <a16:creationId xmlns:a16="http://schemas.microsoft.com/office/drawing/2014/main" id="{00000000-0008-0000-0E00-000038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569" name="n_4aveValue【公民館】&#10;有形固定資産減価償却率">
          <a:extLst>
            <a:ext uri="{FF2B5EF4-FFF2-40B4-BE49-F238E27FC236}">
              <a16:creationId xmlns:a16="http://schemas.microsoft.com/office/drawing/2014/main" id="{00000000-0008-0000-0E00-000039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160038</xdr:rowOff>
    </xdr:from>
    <xdr:ext cx="405111" cy="259045"/>
    <xdr:sp macro="" textlink="">
      <xdr:nvSpPr>
        <xdr:cNvPr id="570" name="n_3mainValue【公民館】&#10;有形固定資産減価償却率">
          <a:extLst>
            <a:ext uri="{FF2B5EF4-FFF2-40B4-BE49-F238E27FC236}">
              <a16:creationId xmlns:a16="http://schemas.microsoft.com/office/drawing/2014/main" id="{00000000-0008-0000-0E00-00003A020000}"/>
            </a:ext>
          </a:extLst>
        </xdr:cNvPr>
        <xdr:cNvSpPr txBox="1"/>
      </xdr:nvSpPr>
      <xdr:spPr>
        <a:xfrm>
          <a:off x="13500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a:extLst>
            <a:ext uri="{FF2B5EF4-FFF2-40B4-BE49-F238E27FC236}">
              <a16:creationId xmlns:a16="http://schemas.microsoft.com/office/drawing/2014/main" id="{00000000-0008-0000-0E00-00005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595" name="【公民館】&#10;一人当たり面積最小値テキスト">
          <a:extLst>
            <a:ext uri="{FF2B5EF4-FFF2-40B4-BE49-F238E27FC236}">
              <a16:creationId xmlns:a16="http://schemas.microsoft.com/office/drawing/2014/main" id="{00000000-0008-0000-0E00-00005302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597" name="【公民館】&#10;一人当たり面積最大値テキスト">
          <a:extLst>
            <a:ext uri="{FF2B5EF4-FFF2-40B4-BE49-F238E27FC236}">
              <a16:creationId xmlns:a16="http://schemas.microsoft.com/office/drawing/2014/main" id="{00000000-0008-0000-0E00-00005502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599" name="【公民館】&#10;一人当たり面積平均値テキスト">
          <a:extLst>
            <a:ext uri="{FF2B5EF4-FFF2-40B4-BE49-F238E27FC236}">
              <a16:creationId xmlns:a16="http://schemas.microsoft.com/office/drawing/2014/main" id="{00000000-0008-0000-0E00-000057020000}"/>
            </a:ext>
          </a:extLst>
        </xdr:cNvPr>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96265</xdr:rowOff>
    </xdr:from>
    <xdr:to>
      <xdr:col>102</xdr:col>
      <xdr:colOff>165100</xdr:colOff>
      <xdr:row>108</xdr:row>
      <xdr:rowOff>26415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131335</xdr:rowOff>
    </xdr:from>
    <xdr:ext cx="469744" cy="259045"/>
    <xdr:sp macro="" textlink="">
      <xdr:nvSpPr>
        <xdr:cNvPr id="611" name="n_1aveValue【公民館】&#10;一人当たり面積">
          <a:extLst>
            <a:ext uri="{FF2B5EF4-FFF2-40B4-BE49-F238E27FC236}">
              <a16:creationId xmlns:a16="http://schemas.microsoft.com/office/drawing/2014/main" id="{00000000-0008-0000-0E00-00006302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612" name="n_2aveValue【公民館】&#10;一人当たり面積">
          <a:extLst>
            <a:ext uri="{FF2B5EF4-FFF2-40B4-BE49-F238E27FC236}">
              <a16:creationId xmlns:a16="http://schemas.microsoft.com/office/drawing/2014/main" id="{00000000-0008-0000-0E00-00006402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613" name="n_3aveValue【公民館】&#10;一人当たり面積">
          <a:extLst>
            <a:ext uri="{FF2B5EF4-FFF2-40B4-BE49-F238E27FC236}">
              <a16:creationId xmlns:a16="http://schemas.microsoft.com/office/drawing/2014/main" id="{00000000-0008-0000-0E00-00006502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614" name="n_4aveValue【公民館】&#10;一人当たり面積">
          <a:extLst>
            <a:ext uri="{FF2B5EF4-FFF2-40B4-BE49-F238E27FC236}">
              <a16:creationId xmlns:a16="http://schemas.microsoft.com/office/drawing/2014/main" id="{00000000-0008-0000-0E00-00006602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17542</xdr:rowOff>
    </xdr:from>
    <xdr:ext cx="469744" cy="259045"/>
    <xdr:sp macro="" textlink="">
      <xdr:nvSpPr>
        <xdr:cNvPr id="615" name="n_3mainValue【公民館】&#10;一人当たり面積">
          <a:extLst>
            <a:ext uri="{FF2B5EF4-FFF2-40B4-BE49-F238E27FC236}">
              <a16:creationId xmlns:a16="http://schemas.microsoft.com/office/drawing/2014/main" id="{00000000-0008-0000-0E00-000067020000}"/>
            </a:ext>
          </a:extLst>
        </xdr:cNvPr>
        <xdr:cNvSpPr txBox="1"/>
      </xdr:nvSpPr>
      <xdr:spPr>
        <a:xfrm>
          <a:off x="19310427" y="185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有形固定資産減価償却率が他市町村に比べ悪い施設は、道路、学校施設、公民館といった施設があげられる。</a:t>
          </a:r>
          <a:endParaRPr kumimoji="1" lang="en-US" altLang="ja-JP" sz="1100">
            <a:latin typeface="+mn-ea"/>
            <a:ea typeface="+mn-ea"/>
          </a:endParaRPr>
        </a:p>
        <a:p>
          <a:r>
            <a:rPr kumimoji="1" lang="ja-JP" altLang="en-US" sz="1100">
              <a:latin typeface="+mn-ea"/>
              <a:ea typeface="+mn-ea"/>
            </a:rPr>
            <a:t>　逆に、有形固定資産減価償却率が優れている施設は、橋りょう・トンネル、公営住宅などがあげられる。</a:t>
          </a:r>
          <a:endParaRPr kumimoji="1" lang="en-US" altLang="ja-JP" sz="1100">
            <a:latin typeface="+mn-ea"/>
            <a:ea typeface="+mn-ea"/>
          </a:endParaRPr>
        </a:p>
        <a:p>
          <a:r>
            <a:rPr kumimoji="1" lang="ja-JP" altLang="en-US" sz="1100">
              <a:latin typeface="+mn-ea"/>
              <a:ea typeface="+mn-ea"/>
            </a:rPr>
            <a:t>　このうち、学校施設に関しては、設立年度の古い中泊町立小泊小学校、中泊町立小泊中学校について統廃合を行い、（仮称）こどまり小中学校を、令和</a:t>
          </a:r>
          <a:r>
            <a:rPr kumimoji="1" lang="en-US" altLang="ja-JP" sz="1100">
              <a:latin typeface="+mn-ea"/>
              <a:ea typeface="+mn-ea"/>
            </a:rPr>
            <a:t>3</a:t>
          </a:r>
          <a:r>
            <a:rPr kumimoji="1" lang="ja-JP" altLang="en-US" sz="1100">
              <a:latin typeface="+mn-ea"/>
              <a:ea typeface="+mn-ea"/>
            </a:rPr>
            <a:t>年度末に設立見込みである。また、小泊中学校については耐震基準を満たしていないことから、翌年以後に解体する見込みである。このことにより、学校施設の有形固定資産減価償却率が大きく改善する見込みである。</a:t>
          </a:r>
          <a:r>
            <a:rPr kumimoji="1" lang="ja-JP" altLang="en-US" sz="1100">
              <a:solidFill>
                <a:schemeClr val="dk1"/>
              </a:solidFill>
              <a:effectLst/>
              <a:latin typeface="+mn-lt"/>
              <a:ea typeface="+mn-ea"/>
              <a:cs typeface="+mn-cs"/>
            </a:rPr>
            <a:t>それ以外の</a:t>
          </a:r>
          <a:r>
            <a:rPr kumimoji="1" lang="ja-JP" altLang="ja-JP" sz="1100">
              <a:solidFill>
                <a:schemeClr val="dk1"/>
              </a:solidFill>
              <a:effectLst/>
              <a:latin typeface="+mn-lt"/>
              <a:ea typeface="+mn-ea"/>
              <a:cs typeface="+mn-cs"/>
            </a:rPr>
            <a:t>有形固定資産減価償却率が高い施設については、公共施設等総合管理計画に基づく、老朽化対策及び施設の統廃合、除去・解体を積極的に行う。</a:t>
          </a:r>
          <a:endParaRPr kumimoji="1" lang="en-US" altLang="ja-JP" sz="1100">
            <a:latin typeface="+mn-ea"/>
            <a:ea typeface="+mn-ea"/>
          </a:endParaRPr>
        </a:p>
        <a:p>
          <a:r>
            <a:rPr kumimoji="1" lang="en-US" altLang="ja-JP" sz="1100">
              <a:solidFill>
                <a:schemeClr val="dk1"/>
              </a:solidFill>
              <a:effectLst/>
              <a:latin typeface="+mn-ea"/>
              <a:ea typeface="+mn-ea"/>
              <a:cs typeface="+mn-cs"/>
            </a:rPr>
            <a:t>H28</a:t>
          </a:r>
          <a:r>
            <a:rPr kumimoji="1" lang="ja-JP" altLang="ja-JP" sz="1100">
              <a:solidFill>
                <a:schemeClr val="dk1"/>
              </a:solidFill>
              <a:effectLst/>
              <a:latin typeface="+mn-ea"/>
              <a:ea typeface="+mn-ea"/>
              <a:cs typeface="+mn-cs"/>
            </a:rPr>
            <a:t>年度以降に関しては、公会計上全体の有形固定資産減価償却率は算出しているが、個別の有形固定資産減価償却率を算出していないことから分析データが不足している。</a:t>
          </a:r>
          <a:r>
            <a:rPr kumimoji="1" lang="ja-JP" altLang="en-US" sz="1100">
              <a:solidFill>
                <a:schemeClr val="dk1"/>
              </a:solidFill>
              <a:effectLst/>
              <a:latin typeface="+mn-ea"/>
              <a:ea typeface="+mn-ea"/>
              <a:cs typeface="+mn-cs"/>
            </a:rPr>
            <a:t>課題として、</a:t>
          </a:r>
          <a:r>
            <a:rPr kumimoji="1" lang="ja-JP" altLang="ja-JP" sz="1100">
              <a:solidFill>
                <a:schemeClr val="dk1"/>
              </a:solidFill>
              <a:effectLst/>
              <a:latin typeface="+mn-ea"/>
              <a:ea typeface="+mn-ea"/>
              <a:cs typeface="+mn-cs"/>
            </a:rPr>
            <a:t>集計データを精査し、施設類型別の算出も可能にする必要がある。</a:t>
          </a:r>
          <a:endParaRPr lang="ja-JP" altLang="ja-JP" sz="1100">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青森県中泊町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10,891
10,822
216.34
7,519,000
7,341,445
176,804
4,476,927
11,945,663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63</xdr:row>
      <xdr:rowOff>23495</xdr:rowOff>
    </xdr:from>
    <xdr:to>
      <xdr:col>10</xdr:col>
      <xdr:colOff>165100</xdr:colOff>
      <xdr:row>63</xdr:row>
      <xdr:rowOff>125095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196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17797</xdr:rowOff>
    </xdr:from>
    <xdr:ext cx="405111" cy="259045"/>
    <xdr:sp macro="" textlink="">
      <xdr:nvSpPr>
        <xdr:cNvPr id="90" name="n_1aveValue【体育館・プール】&#10;有形固定資産減価償却率">
          <a:extLst>
            <a:ext uri="{FF2B5EF4-FFF2-40B4-BE49-F238E27FC236}">
              <a16:creationId xmlns:a16="http://schemas.microsoft.com/office/drawing/2014/main" id="{00000000-0008-0000-0F00-00005A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91" name="n_2aveValue【体育館・プール】&#10;有形固定資産減価償却率">
          <a:extLst>
            <a:ext uri="{FF2B5EF4-FFF2-40B4-BE49-F238E27FC236}">
              <a16:creationId xmlns:a16="http://schemas.microsoft.com/office/drawing/2014/main" id="{00000000-0008-0000-0F00-00005B000000}"/>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92" name="n_3aveValue【体育館・プール】&#10;有形固定資産減価償却率">
          <a:extLst>
            <a:ext uri="{FF2B5EF4-FFF2-40B4-BE49-F238E27FC236}">
              <a16:creationId xmlns:a16="http://schemas.microsoft.com/office/drawing/2014/main" id="{00000000-0008-0000-0F00-00005C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93" name="n_4aveValue【体育館・プール】&#10;有形固定資産減価償却率">
          <a:extLst>
            <a:ext uri="{FF2B5EF4-FFF2-40B4-BE49-F238E27FC236}">
              <a16:creationId xmlns:a16="http://schemas.microsoft.com/office/drawing/2014/main" id="{00000000-0008-0000-0F00-00005D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116222</xdr:rowOff>
    </xdr:from>
    <xdr:ext cx="405111" cy="259045"/>
    <xdr:sp macro="" textlink="">
      <xdr:nvSpPr>
        <xdr:cNvPr id="94" name="n_3main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18167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00000000-0008-0000-0F00-00007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15" name="【体育館・プール】&#10;一人当たり面積最小値テキスト">
          <a:extLst>
            <a:ext uri="{FF2B5EF4-FFF2-40B4-BE49-F238E27FC236}">
              <a16:creationId xmlns:a16="http://schemas.microsoft.com/office/drawing/2014/main" id="{00000000-0008-0000-0F00-000073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17" name="【体育館・プール】&#10;一人当たり面積最大値テキスト">
          <a:extLst>
            <a:ext uri="{FF2B5EF4-FFF2-40B4-BE49-F238E27FC236}">
              <a16:creationId xmlns:a16="http://schemas.microsoft.com/office/drawing/2014/main" id="{00000000-0008-0000-0F00-000075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19" name="【体育館・プール】&#10;一人当たり面積平均値テキスト">
          <a:extLst>
            <a:ext uri="{FF2B5EF4-FFF2-40B4-BE49-F238E27FC236}">
              <a16:creationId xmlns:a16="http://schemas.microsoft.com/office/drawing/2014/main" id="{00000000-0008-0000-0F00-000077000000}"/>
            </a:ext>
          </a:extLst>
        </xdr:cNvPr>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22352</xdr:rowOff>
    </xdr:from>
    <xdr:to>
      <xdr:col>41</xdr:col>
      <xdr:colOff>101600</xdr:colOff>
      <xdr:row>62</xdr:row>
      <xdr:rowOff>123952</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159910</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F00-000083000000}"/>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132" name="n_2aveValue【体育館・プール】&#10;一人当たり面積">
          <a:extLst>
            <a:ext uri="{FF2B5EF4-FFF2-40B4-BE49-F238E27FC236}">
              <a16:creationId xmlns:a16="http://schemas.microsoft.com/office/drawing/2014/main" id="{00000000-0008-0000-0F00-000084000000}"/>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133" name="n_3aveValue【体育館・プール】&#10;一人当たり面積">
          <a:extLst>
            <a:ext uri="{FF2B5EF4-FFF2-40B4-BE49-F238E27FC236}">
              <a16:creationId xmlns:a16="http://schemas.microsoft.com/office/drawing/2014/main" id="{00000000-0008-0000-0F00-000085000000}"/>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134" name="n_4aveValue【体育館・プール】&#10;一人当たり面積">
          <a:extLst>
            <a:ext uri="{FF2B5EF4-FFF2-40B4-BE49-F238E27FC236}">
              <a16:creationId xmlns:a16="http://schemas.microsoft.com/office/drawing/2014/main" id="{00000000-0008-0000-0F00-000086000000}"/>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115079</xdr:rowOff>
    </xdr:from>
    <xdr:ext cx="469744" cy="259045"/>
    <xdr:sp macro="" textlink="">
      <xdr:nvSpPr>
        <xdr:cNvPr id="135" name="n_3mainValue【体育館・プール】&#10;一人当たり面積">
          <a:extLst>
            <a:ext uri="{FF2B5EF4-FFF2-40B4-BE49-F238E27FC236}">
              <a16:creationId xmlns:a16="http://schemas.microsoft.com/office/drawing/2014/main" id="{00000000-0008-0000-0F00-000087000000}"/>
            </a:ext>
          </a:extLst>
        </xdr:cNvPr>
        <xdr:cNvSpPr txBox="1"/>
      </xdr:nvSpPr>
      <xdr:spPr>
        <a:xfrm>
          <a:off x="7626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a:extLst>
            <a:ext uri="{FF2B5EF4-FFF2-40B4-BE49-F238E27FC236}">
              <a16:creationId xmlns:a16="http://schemas.microsoft.com/office/drawing/2014/main" id="{00000000-0008-0000-0F00-00009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59" name="【福祉施設】&#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161" name="【福祉施設】&#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163" name="【福祉施設】&#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140463</xdr:rowOff>
    </xdr:from>
    <xdr:to>
      <xdr:col>10</xdr:col>
      <xdr:colOff>165100</xdr:colOff>
      <xdr:row>79</xdr:row>
      <xdr:rowOff>70613</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1968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61992</xdr:rowOff>
    </xdr:from>
    <xdr:ext cx="405111" cy="259045"/>
    <xdr:sp macro="" textlink="">
      <xdr:nvSpPr>
        <xdr:cNvPr id="175" name="n_1aveValue【福祉施設】&#10;有形固定資産減価償却率">
          <a:extLst>
            <a:ext uri="{FF2B5EF4-FFF2-40B4-BE49-F238E27FC236}">
              <a16:creationId xmlns:a16="http://schemas.microsoft.com/office/drawing/2014/main" id="{00000000-0008-0000-0F00-0000AF000000}"/>
            </a:ext>
          </a:extLst>
        </xdr:cNvPr>
        <xdr:cNvSpPr txBox="1"/>
      </xdr:nvSpPr>
      <xdr:spPr>
        <a:xfrm>
          <a:off x="35820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160290</xdr:rowOff>
    </xdr:from>
    <xdr:ext cx="405111" cy="259045"/>
    <xdr:sp macro="" textlink="">
      <xdr:nvSpPr>
        <xdr:cNvPr id="176" name="n_2aveValue【福祉施設】&#10;有形固定資産減価償却率">
          <a:extLst>
            <a:ext uri="{FF2B5EF4-FFF2-40B4-BE49-F238E27FC236}">
              <a16:creationId xmlns:a16="http://schemas.microsoft.com/office/drawing/2014/main" id="{00000000-0008-0000-0F00-0000B0000000}"/>
            </a:ext>
          </a:extLst>
        </xdr:cNvPr>
        <xdr:cNvSpPr txBox="1"/>
      </xdr:nvSpPr>
      <xdr:spPr>
        <a:xfrm>
          <a:off x="2705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177" name="n_3aveValue【福祉施設】&#10;有形固定資産減価償却率">
          <a:extLst>
            <a:ext uri="{FF2B5EF4-FFF2-40B4-BE49-F238E27FC236}">
              <a16:creationId xmlns:a16="http://schemas.microsoft.com/office/drawing/2014/main" id="{00000000-0008-0000-0F00-0000B1000000}"/>
            </a:ext>
          </a:extLst>
        </xdr:cNvPr>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178" name="n_4aveValue【福祉施設】&#10;有形固定資産減価償却率">
          <a:extLst>
            <a:ext uri="{FF2B5EF4-FFF2-40B4-BE49-F238E27FC236}">
              <a16:creationId xmlns:a16="http://schemas.microsoft.com/office/drawing/2014/main" id="{00000000-0008-0000-0F00-0000B2000000}"/>
            </a:ext>
          </a:extLst>
        </xdr:cNvPr>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87140</xdr:rowOff>
    </xdr:from>
    <xdr:ext cx="405111" cy="259045"/>
    <xdr:sp macro="" textlink="">
      <xdr:nvSpPr>
        <xdr:cNvPr id="179" name="n_3mainValue【福祉施設】&#10;有形固定資産減価償却率">
          <a:extLst>
            <a:ext uri="{FF2B5EF4-FFF2-40B4-BE49-F238E27FC236}">
              <a16:creationId xmlns:a16="http://schemas.microsoft.com/office/drawing/2014/main" id="{00000000-0008-0000-0F00-0000B3000000}"/>
            </a:ext>
          </a:extLst>
        </xdr:cNvPr>
        <xdr:cNvSpPr txBox="1"/>
      </xdr:nvSpPr>
      <xdr:spPr>
        <a:xfrm>
          <a:off x="1816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a:extLst>
            <a:ext uri="{FF2B5EF4-FFF2-40B4-BE49-F238E27FC236}">
              <a16:creationId xmlns:a16="http://schemas.microsoft.com/office/drawing/2014/main" id="{00000000-0008-0000-0F00-0000C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06" name="【福祉施設】&#10;一人当たり面積最小値テキスト">
          <a:extLst>
            <a:ext uri="{FF2B5EF4-FFF2-40B4-BE49-F238E27FC236}">
              <a16:creationId xmlns:a16="http://schemas.microsoft.com/office/drawing/2014/main" id="{00000000-0008-0000-0F00-0000CE00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08" name="【福祉施設】&#10;一人当たり面積最大値テキスト">
          <a:extLst>
            <a:ext uri="{FF2B5EF4-FFF2-40B4-BE49-F238E27FC236}">
              <a16:creationId xmlns:a16="http://schemas.microsoft.com/office/drawing/2014/main" id="{00000000-0008-0000-0F00-0000D000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10" name="【福祉施設】&#10;一人当たり面積平均値テキスト">
          <a:extLst>
            <a:ext uri="{FF2B5EF4-FFF2-40B4-BE49-F238E27FC236}">
              <a16:creationId xmlns:a16="http://schemas.microsoft.com/office/drawing/2014/main" id="{00000000-0008-0000-0F00-0000D2000000}"/>
            </a:ext>
          </a:extLst>
        </xdr:cNvPr>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47716</xdr:rowOff>
    </xdr:from>
    <xdr:to>
      <xdr:col>41</xdr:col>
      <xdr:colOff>101600</xdr:colOff>
      <xdr:row>85</xdr:row>
      <xdr:rowOff>149316</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7810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134819</xdr:rowOff>
    </xdr:from>
    <xdr:ext cx="469744" cy="259045"/>
    <xdr:sp macro="" textlink="">
      <xdr:nvSpPr>
        <xdr:cNvPr id="222" name="n_1aveValue【福祉施設】&#10;一人当たり面積">
          <a:extLst>
            <a:ext uri="{FF2B5EF4-FFF2-40B4-BE49-F238E27FC236}">
              <a16:creationId xmlns:a16="http://schemas.microsoft.com/office/drawing/2014/main" id="{00000000-0008-0000-0F00-0000DE000000}"/>
            </a:ext>
          </a:extLst>
        </xdr:cNvPr>
        <xdr:cNvSpPr txBox="1"/>
      </xdr:nvSpPr>
      <xdr:spPr>
        <a:xfrm>
          <a:off x="93917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23" name="n_2aveValue【福祉施設】&#10;一人当たり面積">
          <a:extLst>
            <a:ext uri="{FF2B5EF4-FFF2-40B4-BE49-F238E27FC236}">
              <a16:creationId xmlns:a16="http://schemas.microsoft.com/office/drawing/2014/main" id="{00000000-0008-0000-0F00-0000DF000000}"/>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24" name="n_3aveValue【福祉施設】&#10;一人当たり面積">
          <a:extLst>
            <a:ext uri="{FF2B5EF4-FFF2-40B4-BE49-F238E27FC236}">
              <a16:creationId xmlns:a16="http://schemas.microsoft.com/office/drawing/2014/main" id="{00000000-0008-0000-0F00-0000E0000000}"/>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225" name="n_4aveValue【福祉施設】&#10;一人当たり面積">
          <a:extLst>
            <a:ext uri="{FF2B5EF4-FFF2-40B4-BE49-F238E27FC236}">
              <a16:creationId xmlns:a16="http://schemas.microsoft.com/office/drawing/2014/main" id="{00000000-0008-0000-0F00-0000E1000000}"/>
            </a:ext>
          </a:extLst>
        </xdr:cNvPr>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140443</xdr:rowOff>
    </xdr:from>
    <xdr:ext cx="469744" cy="259045"/>
    <xdr:sp macro="" textlink="">
      <xdr:nvSpPr>
        <xdr:cNvPr id="226" name="n_3mainValue【福祉施設】&#10;一人当たり面積">
          <a:extLst>
            <a:ext uri="{FF2B5EF4-FFF2-40B4-BE49-F238E27FC236}">
              <a16:creationId xmlns:a16="http://schemas.microsoft.com/office/drawing/2014/main" id="{00000000-0008-0000-0F00-0000E2000000}"/>
            </a:ext>
          </a:extLst>
        </xdr:cNvPr>
        <xdr:cNvSpPr txBox="1"/>
      </xdr:nvSpPr>
      <xdr:spPr>
        <a:xfrm>
          <a:off x="7626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市民会館】&#10;有形固定資産減価償却率グラフ枠">
          <a:extLst>
            <a:ext uri="{FF2B5EF4-FFF2-40B4-BE49-F238E27FC236}">
              <a16:creationId xmlns:a16="http://schemas.microsoft.com/office/drawing/2014/main" id="{00000000-0008-0000-0F00-0000F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50" name="【市民会館】&#10;有形固定資産減価償却率最小値テキスト">
          <a:extLst>
            <a:ext uri="{FF2B5EF4-FFF2-40B4-BE49-F238E27FC236}">
              <a16:creationId xmlns:a16="http://schemas.microsoft.com/office/drawing/2014/main" id="{00000000-0008-0000-0F00-0000FA000000}"/>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252" name="【市民会館】&#10;有形固定資産減価償却率最大値テキスト">
          <a:extLst>
            <a:ext uri="{FF2B5EF4-FFF2-40B4-BE49-F238E27FC236}">
              <a16:creationId xmlns:a16="http://schemas.microsoft.com/office/drawing/2014/main" id="{00000000-0008-0000-0F00-0000FC00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90695</xdr:rowOff>
    </xdr:from>
    <xdr:ext cx="405111" cy="259045"/>
    <xdr:sp macro="" textlink="">
      <xdr:nvSpPr>
        <xdr:cNvPr id="254" name="【市民会館】&#10;有形固定資産減価償却率平均値テキスト">
          <a:extLst>
            <a:ext uri="{FF2B5EF4-FFF2-40B4-BE49-F238E27FC236}">
              <a16:creationId xmlns:a16="http://schemas.microsoft.com/office/drawing/2014/main" id="{00000000-0008-0000-0F00-0000FE000000}"/>
            </a:ext>
          </a:extLst>
        </xdr:cNvPr>
        <xdr:cNvSpPr txBox="1"/>
      </xdr:nvSpPr>
      <xdr:spPr>
        <a:xfrm>
          <a:off x="46736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169418</xdr:rowOff>
    </xdr:from>
    <xdr:to>
      <xdr:col>10</xdr:col>
      <xdr:colOff>165100</xdr:colOff>
      <xdr:row>100</xdr:row>
      <xdr:rowOff>99568</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1968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86377</xdr:rowOff>
    </xdr:from>
    <xdr:ext cx="405111" cy="259045"/>
    <xdr:sp macro="" textlink="">
      <xdr:nvSpPr>
        <xdr:cNvPr id="266" name="n_1aveValue【市民会館】&#10;有形固定資産減価償却率">
          <a:extLst>
            <a:ext uri="{FF2B5EF4-FFF2-40B4-BE49-F238E27FC236}">
              <a16:creationId xmlns:a16="http://schemas.microsoft.com/office/drawing/2014/main" id="{00000000-0008-0000-0F00-00000A010000}"/>
            </a:ext>
          </a:extLst>
        </xdr:cNvPr>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45229</xdr:rowOff>
    </xdr:from>
    <xdr:ext cx="405111" cy="259045"/>
    <xdr:sp macro="" textlink="">
      <xdr:nvSpPr>
        <xdr:cNvPr id="267" name="n_2aveValue【市民会館】&#10;有形固定資産減価償却率">
          <a:extLst>
            <a:ext uri="{FF2B5EF4-FFF2-40B4-BE49-F238E27FC236}">
              <a16:creationId xmlns:a16="http://schemas.microsoft.com/office/drawing/2014/main" id="{00000000-0008-0000-0F00-00000B010000}"/>
            </a:ext>
          </a:extLst>
        </xdr:cNvPr>
        <xdr:cNvSpPr txBox="1"/>
      </xdr:nvSpPr>
      <xdr:spPr>
        <a:xfrm>
          <a:off x="2705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124985</xdr:rowOff>
    </xdr:from>
    <xdr:ext cx="405111" cy="259045"/>
    <xdr:sp macro="" textlink="">
      <xdr:nvSpPr>
        <xdr:cNvPr id="268" name="n_3aveValue【市民会館】&#10;有形固定資産減価償却率">
          <a:extLst>
            <a:ext uri="{FF2B5EF4-FFF2-40B4-BE49-F238E27FC236}">
              <a16:creationId xmlns:a16="http://schemas.microsoft.com/office/drawing/2014/main" id="{00000000-0008-0000-0F00-00000C010000}"/>
            </a:ext>
          </a:extLst>
        </xdr:cNvPr>
        <xdr:cNvSpPr txBox="1"/>
      </xdr:nvSpPr>
      <xdr:spPr>
        <a:xfrm>
          <a:off x="18167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269" name="n_4aveValue【市民会館】&#10;有形固定資産減価償却率">
          <a:extLst>
            <a:ext uri="{FF2B5EF4-FFF2-40B4-BE49-F238E27FC236}">
              <a16:creationId xmlns:a16="http://schemas.microsoft.com/office/drawing/2014/main" id="{00000000-0008-0000-0F00-00000D010000}"/>
            </a:ext>
          </a:extLst>
        </xdr:cNvPr>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116095</xdr:rowOff>
    </xdr:from>
    <xdr:ext cx="405111" cy="259045"/>
    <xdr:sp macro="" textlink="">
      <xdr:nvSpPr>
        <xdr:cNvPr id="270" name="n_3mainValue【市民会館】&#10;有形固定資産減価償却率">
          <a:extLst>
            <a:ext uri="{FF2B5EF4-FFF2-40B4-BE49-F238E27FC236}">
              <a16:creationId xmlns:a16="http://schemas.microsoft.com/office/drawing/2014/main" id="{00000000-0008-0000-0F00-00000E010000}"/>
            </a:ext>
          </a:extLst>
        </xdr:cNvPr>
        <xdr:cNvSpPr txBox="1"/>
      </xdr:nvSpPr>
      <xdr:spPr>
        <a:xfrm>
          <a:off x="1816744" y="1691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id="{00000000-0008-0000-0F00-00002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119635</xdr:rowOff>
    </xdr:from>
    <xdr:to>
      <xdr:col>54</xdr:col>
      <xdr:colOff>189865</xdr:colOff>
      <xdr:row>108</xdr:row>
      <xdr:rowOff>14478</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flipV="1">
          <a:off x="10476865" y="17436085"/>
          <a:ext cx="0" cy="109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18305</xdr:rowOff>
    </xdr:from>
    <xdr:ext cx="469744" cy="259045"/>
    <xdr:sp macro="" textlink="">
      <xdr:nvSpPr>
        <xdr:cNvPr id="293" name="【市民会館】&#10;一人当たり面積最小値テキスト">
          <a:extLst>
            <a:ext uri="{FF2B5EF4-FFF2-40B4-BE49-F238E27FC236}">
              <a16:creationId xmlns:a16="http://schemas.microsoft.com/office/drawing/2014/main" id="{00000000-0008-0000-0F00-000025010000}"/>
            </a:ext>
          </a:extLst>
        </xdr:cNvPr>
        <xdr:cNvSpPr txBox="1"/>
      </xdr:nvSpPr>
      <xdr:spPr>
        <a:xfrm>
          <a:off x="10515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14478</xdr:rowOff>
    </xdr:from>
    <xdr:to>
      <xdr:col>55</xdr:col>
      <xdr:colOff>88900</xdr:colOff>
      <xdr:row>108</xdr:row>
      <xdr:rowOff>14478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10388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66312</xdr:rowOff>
    </xdr:from>
    <xdr:ext cx="469744" cy="259045"/>
    <xdr:sp macro="" textlink="">
      <xdr:nvSpPr>
        <xdr:cNvPr id="295" name="【市民会館】&#10;一人当たり面積最大値テキスト">
          <a:extLst>
            <a:ext uri="{FF2B5EF4-FFF2-40B4-BE49-F238E27FC236}">
              <a16:creationId xmlns:a16="http://schemas.microsoft.com/office/drawing/2014/main" id="{00000000-0008-0000-0F00-000027010000}"/>
            </a:ext>
          </a:extLst>
        </xdr:cNvPr>
        <xdr:cNvSpPr txBox="1"/>
      </xdr:nvSpPr>
      <xdr:spPr>
        <a:xfrm>
          <a:off x="105156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119635</xdr:rowOff>
    </xdr:from>
    <xdr:to>
      <xdr:col>55</xdr:col>
      <xdr:colOff>88900</xdr:colOff>
      <xdr:row>101</xdr:row>
      <xdr:rowOff>119635</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0388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40403</xdr:rowOff>
    </xdr:from>
    <xdr:ext cx="469744" cy="259045"/>
    <xdr:sp macro="" textlink="">
      <xdr:nvSpPr>
        <xdr:cNvPr id="297" name="【市民会館】&#10;一人当たり面積平均値テキスト">
          <a:extLst>
            <a:ext uri="{FF2B5EF4-FFF2-40B4-BE49-F238E27FC236}">
              <a16:creationId xmlns:a16="http://schemas.microsoft.com/office/drawing/2014/main" id="{00000000-0008-0000-0F00-000029010000}"/>
            </a:ext>
          </a:extLst>
        </xdr:cNvPr>
        <xdr:cNvSpPr txBox="1"/>
      </xdr:nvSpPr>
      <xdr:spPr>
        <a:xfrm>
          <a:off x="10515600" y="1804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61976</xdr:rowOff>
    </xdr:from>
    <xdr:to>
      <xdr:col>55</xdr:col>
      <xdr:colOff>50800</xdr:colOff>
      <xdr:row>105</xdr:row>
      <xdr:rowOff>163576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4267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11685</xdr:rowOff>
    </xdr:from>
    <xdr:to>
      <xdr:col>50</xdr:col>
      <xdr:colOff>165100</xdr:colOff>
      <xdr:row>105</xdr:row>
      <xdr:rowOff>113285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588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32258</xdr:rowOff>
    </xdr:from>
    <xdr:to>
      <xdr:col>46</xdr:col>
      <xdr:colOff>38100</xdr:colOff>
      <xdr:row>105</xdr:row>
      <xdr:rowOff>133858</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8699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105411</xdr:rowOff>
    </xdr:from>
    <xdr:to>
      <xdr:col>41</xdr:col>
      <xdr:colOff>101600</xdr:colOff>
      <xdr:row>105</xdr:row>
      <xdr:rowOff>35561</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781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105411</xdr:rowOff>
    </xdr:from>
    <xdr:to>
      <xdr:col>36</xdr:col>
      <xdr:colOff>165100</xdr:colOff>
      <xdr:row>105</xdr:row>
      <xdr:rowOff>35561</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692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105411</xdr:rowOff>
    </xdr:from>
    <xdr:to>
      <xdr:col>41</xdr:col>
      <xdr:colOff>101600</xdr:colOff>
      <xdr:row>100</xdr:row>
      <xdr:rowOff>35561</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7810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129812</xdr:rowOff>
    </xdr:from>
    <xdr:ext cx="469744" cy="259045"/>
    <xdr:sp macro="" textlink="">
      <xdr:nvSpPr>
        <xdr:cNvPr id="309" name="n_1aveValue【市民会館】&#10;一人当たり面積">
          <a:extLst>
            <a:ext uri="{FF2B5EF4-FFF2-40B4-BE49-F238E27FC236}">
              <a16:creationId xmlns:a16="http://schemas.microsoft.com/office/drawing/2014/main" id="{00000000-0008-0000-0F00-000035010000}"/>
            </a:ext>
          </a:extLst>
        </xdr:cNvPr>
        <xdr:cNvSpPr txBox="1"/>
      </xdr:nvSpPr>
      <xdr:spPr>
        <a:xfrm>
          <a:off x="9391727" y="177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150385</xdr:rowOff>
    </xdr:from>
    <xdr:ext cx="469744" cy="259045"/>
    <xdr:sp macro="" textlink="">
      <xdr:nvSpPr>
        <xdr:cNvPr id="310" name="n_2aveValue【市民会館】&#10;一人当たり面積">
          <a:extLst>
            <a:ext uri="{FF2B5EF4-FFF2-40B4-BE49-F238E27FC236}">
              <a16:creationId xmlns:a16="http://schemas.microsoft.com/office/drawing/2014/main" id="{00000000-0008-0000-0F00-000036010000}"/>
            </a:ext>
          </a:extLst>
        </xdr:cNvPr>
        <xdr:cNvSpPr txBox="1"/>
      </xdr:nvSpPr>
      <xdr:spPr>
        <a:xfrm>
          <a:off x="8515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26688</xdr:rowOff>
    </xdr:from>
    <xdr:ext cx="469744" cy="259045"/>
    <xdr:sp macro="" textlink="">
      <xdr:nvSpPr>
        <xdr:cNvPr id="311" name="n_3aveValue【市民会館】&#10;一人当たり面積">
          <a:extLst>
            <a:ext uri="{FF2B5EF4-FFF2-40B4-BE49-F238E27FC236}">
              <a16:creationId xmlns:a16="http://schemas.microsoft.com/office/drawing/2014/main" id="{00000000-0008-0000-0F00-000037010000}"/>
            </a:ext>
          </a:extLst>
        </xdr:cNvPr>
        <xdr:cNvSpPr txBox="1"/>
      </xdr:nvSpPr>
      <xdr:spPr>
        <a:xfrm>
          <a:off x="7626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52088</xdr:rowOff>
    </xdr:from>
    <xdr:ext cx="469744" cy="259045"/>
    <xdr:sp macro="" textlink="">
      <xdr:nvSpPr>
        <xdr:cNvPr id="312" name="n_4aveValue【市民会館】&#10;一人当たり面積">
          <a:extLst>
            <a:ext uri="{FF2B5EF4-FFF2-40B4-BE49-F238E27FC236}">
              <a16:creationId xmlns:a16="http://schemas.microsoft.com/office/drawing/2014/main" id="{00000000-0008-0000-0F00-000038010000}"/>
            </a:ext>
          </a:extLst>
        </xdr:cNvPr>
        <xdr:cNvSpPr txBox="1"/>
      </xdr:nvSpPr>
      <xdr:spPr>
        <a:xfrm>
          <a:off x="6737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52088</xdr:rowOff>
    </xdr:from>
    <xdr:ext cx="469744" cy="259045"/>
    <xdr:sp macro="" textlink="">
      <xdr:nvSpPr>
        <xdr:cNvPr id="313" name="n_3mainValue【市民会館】&#10;一人当たり面積">
          <a:extLst>
            <a:ext uri="{FF2B5EF4-FFF2-40B4-BE49-F238E27FC236}">
              <a16:creationId xmlns:a16="http://schemas.microsoft.com/office/drawing/2014/main" id="{00000000-0008-0000-0F00-000039010000}"/>
            </a:ext>
          </a:extLst>
        </xdr:cNvPr>
        <xdr:cNvSpPr txBox="1"/>
      </xdr:nvSpPr>
      <xdr:spPr>
        <a:xfrm>
          <a:off x="7626427" y="168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一般廃棄物処理施設】&#10;有形固定資産減価償却率グラフ枠">
          <a:extLst>
            <a:ext uri="{FF2B5EF4-FFF2-40B4-BE49-F238E27FC236}">
              <a16:creationId xmlns:a16="http://schemas.microsoft.com/office/drawing/2014/main" id="{00000000-0008-0000-0F00-00005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39" name="【一般廃棄物処理施設】&#10;有形固定資産減価償却率最小値テキスト">
          <a:extLst>
            <a:ext uri="{FF2B5EF4-FFF2-40B4-BE49-F238E27FC236}">
              <a16:creationId xmlns:a16="http://schemas.microsoft.com/office/drawing/2014/main" id="{00000000-0008-0000-0F00-000053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41" name="【一般廃棄物処理施設】&#10;有形固定資産減価償却率最大値テキスト">
          <a:extLst>
            <a:ext uri="{FF2B5EF4-FFF2-40B4-BE49-F238E27FC236}">
              <a16:creationId xmlns:a16="http://schemas.microsoft.com/office/drawing/2014/main" id="{00000000-0008-0000-0F00-000055010000}"/>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343" name="【一般廃棄物処理施設】&#10;有形固定資産減価償却率平均値テキスト">
          <a:extLst>
            <a:ext uri="{FF2B5EF4-FFF2-40B4-BE49-F238E27FC236}">
              <a16:creationId xmlns:a16="http://schemas.microsoft.com/office/drawing/2014/main" id="{00000000-0008-0000-0F00-00005701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80645</xdr:rowOff>
    </xdr:from>
    <xdr:to>
      <xdr:col>72</xdr:col>
      <xdr:colOff>38100</xdr:colOff>
      <xdr:row>36</xdr:row>
      <xdr:rowOff>10795</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3652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46372</xdr:rowOff>
    </xdr:from>
    <xdr:ext cx="405111" cy="259045"/>
    <xdr:sp macro="" textlink="">
      <xdr:nvSpPr>
        <xdr:cNvPr id="355" name="n_1aveValue【一般廃棄物処理施設】&#10;有形固定資産減価償却率">
          <a:extLst>
            <a:ext uri="{FF2B5EF4-FFF2-40B4-BE49-F238E27FC236}">
              <a16:creationId xmlns:a16="http://schemas.microsoft.com/office/drawing/2014/main" id="{00000000-0008-0000-0F00-000063010000}"/>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356" name="n_2aveValue【一般廃棄物処理施設】&#10;有形固定資産減価償却率">
          <a:extLst>
            <a:ext uri="{FF2B5EF4-FFF2-40B4-BE49-F238E27FC236}">
              <a16:creationId xmlns:a16="http://schemas.microsoft.com/office/drawing/2014/main" id="{00000000-0008-0000-0F00-000064010000}"/>
            </a:ext>
          </a:extLst>
        </xdr:cNvPr>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357" name="n_3aveValue【一般廃棄物処理施設】&#10;有形固定資産減価償却率">
          <a:extLst>
            <a:ext uri="{FF2B5EF4-FFF2-40B4-BE49-F238E27FC236}">
              <a16:creationId xmlns:a16="http://schemas.microsoft.com/office/drawing/2014/main" id="{00000000-0008-0000-0F00-000065010000}"/>
            </a:ext>
          </a:extLst>
        </xdr:cNvPr>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358" name="n_4aveValue【一般廃棄物処理施設】&#10;有形固定資産減価償却率">
          <a:extLst>
            <a:ext uri="{FF2B5EF4-FFF2-40B4-BE49-F238E27FC236}">
              <a16:creationId xmlns:a16="http://schemas.microsoft.com/office/drawing/2014/main" id="{00000000-0008-0000-0F00-00006601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27322</xdr:rowOff>
    </xdr:from>
    <xdr:ext cx="405111" cy="259045"/>
    <xdr:sp macro="" textlink="">
      <xdr:nvSpPr>
        <xdr:cNvPr id="359" name="n_3mainValue【一般廃棄物処理施設】&#10;有形固定資産減価償却率">
          <a:extLst>
            <a:ext uri="{FF2B5EF4-FFF2-40B4-BE49-F238E27FC236}">
              <a16:creationId xmlns:a16="http://schemas.microsoft.com/office/drawing/2014/main" id="{00000000-0008-0000-0F00-000067010000}"/>
            </a:ext>
          </a:extLst>
        </xdr:cNvPr>
        <xdr:cNvSpPr txBox="1"/>
      </xdr:nvSpPr>
      <xdr:spPr>
        <a:xfrm>
          <a:off x="13500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00000000-0008-0000-0F00-00007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382" name="【一般廃棄物処理施設】&#10;一人当たり有形固定資産（償却資産）額最小値テキスト">
          <a:extLst>
            <a:ext uri="{FF2B5EF4-FFF2-40B4-BE49-F238E27FC236}">
              <a16:creationId xmlns:a16="http://schemas.microsoft.com/office/drawing/2014/main" id="{00000000-0008-0000-0F00-00007E010000}"/>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00000000-0008-0000-0F00-000080010000}"/>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00000000-0008-0000-0F00-000082010000}"/>
            </a:ext>
          </a:extLst>
        </xdr:cNvPr>
        <xdr:cNvSpPr txBox="1"/>
      </xdr:nvSpPr>
      <xdr:spPr>
        <a:xfrm>
          <a:off x="22199600" y="6434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163223</xdr:rowOff>
    </xdr:from>
    <xdr:to>
      <xdr:col>102</xdr:col>
      <xdr:colOff>165100</xdr:colOff>
      <xdr:row>40</xdr:row>
      <xdr:rowOff>93373</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494500" y="68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68176</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00000000-0008-0000-0F00-00008E010000}"/>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401" name="n_4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84500</xdr:rowOff>
    </xdr:from>
    <xdr:ext cx="534377" cy="259045"/>
    <xdr:sp macro="" textlink="">
      <xdr:nvSpPr>
        <xdr:cNvPr id="402" name="n_3main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9278111" y="69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a:extLst>
            <a:ext uri="{FF2B5EF4-FFF2-40B4-BE49-F238E27FC236}">
              <a16:creationId xmlns:a16="http://schemas.microsoft.com/office/drawing/2014/main" id="{00000000-0008-0000-0F00-0000A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28" name="【保健センター・保健所】&#10;有形固定資産減価償却率最小値テキスト">
          <a:extLst>
            <a:ext uri="{FF2B5EF4-FFF2-40B4-BE49-F238E27FC236}">
              <a16:creationId xmlns:a16="http://schemas.microsoft.com/office/drawing/2014/main" id="{00000000-0008-0000-0F00-0000AC01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30" name="【保健センター・保健所】&#10;有形固定資産減価償却率最大値テキスト">
          <a:extLst>
            <a:ext uri="{FF2B5EF4-FFF2-40B4-BE49-F238E27FC236}">
              <a16:creationId xmlns:a16="http://schemas.microsoft.com/office/drawing/2014/main" id="{00000000-0008-0000-0F00-0000AE010000}"/>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32" name="【保健センター・保健所】&#10;有形固定資産減価償却率平均値テキスト">
          <a:extLst>
            <a:ext uri="{FF2B5EF4-FFF2-40B4-BE49-F238E27FC236}">
              <a16:creationId xmlns:a16="http://schemas.microsoft.com/office/drawing/2014/main" id="{00000000-0008-0000-0F00-0000B0010000}"/>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86360</xdr:rowOff>
    </xdr:from>
    <xdr:to>
      <xdr:col>72</xdr:col>
      <xdr:colOff>38100</xdr:colOff>
      <xdr:row>61</xdr:row>
      <xdr:rowOff>16510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4462</xdr:rowOff>
    </xdr:from>
    <xdr:ext cx="405111" cy="259045"/>
    <xdr:sp macro="" textlink="">
      <xdr:nvSpPr>
        <xdr:cNvPr id="444" name="n_1aveValue【保健センター・保健所】&#10;有形固定資産減価償却率">
          <a:extLst>
            <a:ext uri="{FF2B5EF4-FFF2-40B4-BE49-F238E27FC236}">
              <a16:creationId xmlns:a16="http://schemas.microsoft.com/office/drawing/2014/main" id="{00000000-0008-0000-0F00-0000BC010000}"/>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445" name="n_2aveValue【保健センター・保健所】&#10;有形固定資産減価償却率">
          <a:extLst>
            <a:ext uri="{FF2B5EF4-FFF2-40B4-BE49-F238E27FC236}">
              <a16:creationId xmlns:a16="http://schemas.microsoft.com/office/drawing/2014/main" id="{00000000-0008-0000-0F00-0000BD010000}"/>
            </a:ext>
          </a:extLst>
        </xdr:cNvPr>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446" name="n_3aveValue【保健センター・保健所】&#10;有形固定資産減価償却率">
          <a:extLst>
            <a:ext uri="{FF2B5EF4-FFF2-40B4-BE49-F238E27FC236}">
              <a16:creationId xmlns:a16="http://schemas.microsoft.com/office/drawing/2014/main" id="{00000000-0008-0000-0F00-0000BE010000}"/>
            </a:ext>
          </a:extLst>
        </xdr:cNvPr>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447" name="n_4aveValue【保健センター・保健所】&#10;有形固定資産減価償却率">
          <a:extLst>
            <a:ext uri="{FF2B5EF4-FFF2-40B4-BE49-F238E27FC236}">
              <a16:creationId xmlns:a16="http://schemas.microsoft.com/office/drawing/2014/main" id="{00000000-0008-0000-0F00-0000BF010000}"/>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48" name="n_3main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75" name="【保健センター・保健所】&#10;一人当たり面積最小値テキスト">
          <a:extLst>
            <a:ext uri="{FF2B5EF4-FFF2-40B4-BE49-F238E27FC236}">
              <a16:creationId xmlns:a16="http://schemas.microsoft.com/office/drawing/2014/main" id="{00000000-0008-0000-0F00-0000DB01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477" name="【保健センター・保健所】&#10;一人当たり面積最大値テキスト">
          <a:extLst>
            <a:ext uri="{FF2B5EF4-FFF2-40B4-BE49-F238E27FC236}">
              <a16:creationId xmlns:a16="http://schemas.microsoft.com/office/drawing/2014/main" id="{00000000-0008-0000-0F00-0000DD010000}"/>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139899</xdr:rowOff>
    </xdr:from>
    <xdr:ext cx="469744" cy="259045"/>
    <xdr:sp macro="" textlink="">
      <xdr:nvSpPr>
        <xdr:cNvPr id="479" name="【保健センター・保健所】&#10;一人当たり面積平均値テキスト">
          <a:extLst>
            <a:ext uri="{FF2B5EF4-FFF2-40B4-BE49-F238E27FC236}">
              <a16:creationId xmlns:a16="http://schemas.microsoft.com/office/drawing/2014/main" id="{00000000-0008-0000-0F00-0000DF010000}"/>
            </a:ext>
          </a:extLst>
        </xdr:cNvPr>
        <xdr:cNvSpPr txBox="1"/>
      </xdr:nvSpPr>
      <xdr:spPr>
        <a:xfrm>
          <a:off x="22199600" y="10769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97790</xdr:rowOff>
    </xdr:from>
    <xdr:to>
      <xdr:col>102</xdr:col>
      <xdr:colOff>165100</xdr:colOff>
      <xdr:row>64</xdr:row>
      <xdr:rowOff>27940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9494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93453</xdr:rowOff>
    </xdr:from>
    <xdr:ext cx="469744" cy="259045"/>
    <xdr:sp macro="" textlink="">
      <xdr:nvSpPr>
        <xdr:cNvPr id="491" name="n_1aveValue【保健センター・保健所】&#10;一人当たり面積">
          <a:extLst>
            <a:ext uri="{FF2B5EF4-FFF2-40B4-BE49-F238E27FC236}">
              <a16:creationId xmlns:a16="http://schemas.microsoft.com/office/drawing/2014/main" id="{00000000-0008-0000-0F00-0000EB010000}"/>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492" name="n_2aveValue【保健センター・保健所】&#10;一人当たり面積">
          <a:extLst>
            <a:ext uri="{FF2B5EF4-FFF2-40B4-BE49-F238E27FC236}">
              <a16:creationId xmlns:a16="http://schemas.microsoft.com/office/drawing/2014/main" id="{00000000-0008-0000-0F00-0000EC010000}"/>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493" name="n_3aveValue【保健センター・保健所】&#10;一人当たり面積">
          <a:extLst>
            <a:ext uri="{FF2B5EF4-FFF2-40B4-BE49-F238E27FC236}">
              <a16:creationId xmlns:a16="http://schemas.microsoft.com/office/drawing/2014/main" id="{00000000-0008-0000-0F00-0000ED010000}"/>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494" name="n_4aveValue【保健センター・保健所】&#10;一人当たり面積">
          <a:extLst>
            <a:ext uri="{FF2B5EF4-FFF2-40B4-BE49-F238E27FC236}">
              <a16:creationId xmlns:a16="http://schemas.microsoft.com/office/drawing/2014/main" id="{00000000-0008-0000-0F00-0000EE010000}"/>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495" name="n_3mainValue【保健センター・保健所】&#10;一人当たり面積">
          <a:extLst>
            <a:ext uri="{FF2B5EF4-FFF2-40B4-BE49-F238E27FC236}">
              <a16:creationId xmlns:a16="http://schemas.microsoft.com/office/drawing/2014/main" id="{00000000-0008-0000-0F00-0000EF010000}"/>
            </a:ext>
          </a:extLst>
        </xdr:cNvPr>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a:extLst>
            <a:ext uri="{FF2B5EF4-FFF2-40B4-BE49-F238E27FC236}">
              <a16:creationId xmlns:a16="http://schemas.microsoft.com/office/drawing/2014/main" id="{00000000-0008-0000-0F00-00000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消防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24" name="【消防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526" name="【消防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139156</xdr:rowOff>
    </xdr:from>
    <xdr:to>
      <xdr:col>72</xdr:col>
      <xdr:colOff>38100</xdr:colOff>
      <xdr:row>85</xdr:row>
      <xdr:rowOff>69306</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48277</xdr:rowOff>
    </xdr:from>
    <xdr:ext cx="405111" cy="259045"/>
    <xdr:sp macro="" textlink="">
      <xdr:nvSpPr>
        <xdr:cNvPr id="538" name="n_1aveValue【消防施設】&#10;有形固定資産減価償却率">
          <a:extLst>
            <a:ext uri="{FF2B5EF4-FFF2-40B4-BE49-F238E27FC236}">
              <a16:creationId xmlns:a16="http://schemas.microsoft.com/office/drawing/2014/main" id="{00000000-0008-0000-0F00-00001A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39" name="n_2aveValue【消防施設】&#10;有形固定資産減価償却率">
          <a:extLst>
            <a:ext uri="{FF2B5EF4-FFF2-40B4-BE49-F238E27FC236}">
              <a16:creationId xmlns:a16="http://schemas.microsoft.com/office/drawing/2014/main" id="{00000000-0008-0000-0F00-00001B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40" name="n_3aveValue【消防施設】&#10;有形固定資産減価償却率">
          <a:extLst>
            <a:ext uri="{FF2B5EF4-FFF2-40B4-BE49-F238E27FC236}">
              <a16:creationId xmlns:a16="http://schemas.microsoft.com/office/drawing/2014/main" id="{00000000-0008-0000-0F00-00001C02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541" name="n_4aveValue【消防施設】&#10;有形固定資産減価償却率">
          <a:extLst>
            <a:ext uri="{FF2B5EF4-FFF2-40B4-BE49-F238E27FC236}">
              <a16:creationId xmlns:a16="http://schemas.microsoft.com/office/drawing/2014/main" id="{00000000-0008-0000-0F00-00001D02000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60433</xdr:rowOff>
    </xdr:from>
    <xdr:ext cx="405111" cy="259045"/>
    <xdr:sp macro="" textlink="">
      <xdr:nvSpPr>
        <xdr:cNvPr id="542" name="n_3mainValue【消防施設】&#10;有形固定資産減価償却率">
          <a:extLst>
            <a:ext uri="{FF2B5EF4-FFF2-40B4-BE49-F238E27FC236}">
              <a16:creationId xmlns:a16="http://schemas.microsoft.com/office/drawing/2014/main" id="{00000000-0008-0000-0F00-00001E020000}"/>
            </a:ext>
          </a:extLst>
        </xdr:cNvPr>
        <xdr:cNvSpPr txBox="1"/>
      </xdr:nvSpPr>
      <xdr:spPr>
        <a:xfrm>
          <a:off x="13500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a:extLst>
            <a:ext uri="{FF2B5EF4-FFF2-40B4-BE49-F238E27FC236}">
              <a16:creationId xmlns:a16="http://schemas.microsoft.com/office/drawing/2014/main" id="{00000000-0008-0000-0F00-00003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69" name="【消防施設】&#10;一人当たり面積最小値テキスト">
          <a:extLst>
            <a:ext uri="{FF2B5EF4-FFF2-40B4-BE49-F238E27FC236}">
              <a16:creationId xmlns:a16="http://schemas.microsoft.com/office/drawing/2014/main" id="{00000000-0008-0000-0F00-000039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71" name="【消防施設】&#10;一人当たり面積最大値テキスト">
          <a:extLst>
            <a:ext uri="{FF2B5EF4-FFF2-40B4-BE49-F238E27FC236}">
              <a16:creationId xmlns:a16="http://schemas.microsoft.com/office/drawing/2014/main" id="{00000000-0008-0000-0F00-00003B02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573" name="【消防施設】&#10;一人当たり面積平均値テキスト">
          <a:extLst>
            <a:ext uri="{FF2B5EF4-FFF2-40B4-BE49-F238E27FC236}">
              <a16:creationId xmlns:a16="http://schemas.microsoft.com/office/drawing/2014/main" id="{00000000-0008-0000-0F00-00003D020000}"/>
            </a:ext>
          </a:extLst>
        </xdr:cNvPr>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155484</xdr:rowOff>
    </xdr:from>
    <xdr:to>
      <xdr:col>102</xdr:col>
      <xdr:colOff>165100</xdr:colOff>
      <xdr:row>82</xdr:row>
      <xdr:rowOff>85634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9494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49909</xdr:rowOff>
    </xdr:from>
    <xdr:ext cx="469744" cy="259045"/>
    <xdr:sp macro="" textlink="">
      <xdr:nvSpPr>
        <xdr:cNvPr id="585" name="n_1aveValue【消防施設】&#10;一人当たり面積">
          <a:extLst>
            <a:ext uri="{FF2B5EF4-FFF2-40B4-BE49-F238E27FC236}">
              <a16:creationId xmlns:a16="http://schemas.microsoft.com/office/drawing/2014/main" id="{00000000-0008-0000-0F00-00004902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86" name="n_2aveValue【消防施設】&#10;一人当たり面積">
          <a:extLst>
            <a:ext uri="{FF2B5EF4-FFF2-40B4-BE49-F238E27FC236}">
              <a16:creationId xmlns:a16="http://schemas.microsoft.com/office/drawing/2014/main" id="{00000000-0008-0000-0F00-00004A020000}"/>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587" name="n_3aveValue【消防施設】&#10;一人当たり面積">
          <a:extLst>
            <a:ext uri="{FF2B5EF4-FFF2-40B4-BE49-F238E27FC236}">
              <a16:creationId xmlns:a16="http://schemas.microsoft.com/office/drawing/2014/main" id="{00000000-0008-0000-0F00-00004B020000}"/>
            </a:ext>
          </a:extLst>
        </xdr:cNvPr>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588" name="n_4aveValue【消防施設】&#10;一人当たり面積">
          <a:extLst>
            <a:ext uri="{FF2B5EF4-FFF2-40B4-BE49-F238E27FC236}">
              <a16:creationId xmlns:a16="http://schemas.microsoft.com/office/drawing/2014/main" id="{00000000-0008-0000-0F00-00004C02000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102161</xdr:rowOff>
    </xdr:from>
    <xdr:ext cx="469744" cy="259045"/>
    <xdr:sp macro="" textlink="">
      <xdr:nvSpPr>
        <xdr:cNvPr id="589" name="n_3mainValue【消防施設】&#10;一人当たり面積">
          <a:extLst>
            <a:ext uri="{FF2B5EF4-FFF2-40B4-BE49-F238E27FC236}">
              <a16:creationId xmlns:a16="http://schemas.microsoft.com/office/drawing/2014/main" id="{00000000-0008-0000-0F00-00004D020000}"/>
            </a:ext>
          </a:extLst>
        </xdr:cNvPr>
        <xdr:cNvSpPr txBox="1"/>
      </xdr:nvSpPr>
      <xdr:spPr>
        <a:xfrm>
          <a:off x="19310427" y="138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庁舎】&#10;有形固定資産減価償却率グラフ枠">
          <a:extLst>
            <a:ext uri="{FF2B5EF4-FFF2-40B4-BE49-F238E27FC236}">
              <a16:creationId xmlns:a16="http://schemas.microsoft.com/office/drawing/2014/main" id="{00000000-0008-0000-0F00-00006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16" name="【庁舎】&#10;有形固定資産減価償却率最小値テキスト">
          <a:extLst>
            <a:ext uri="{FF2B5EF4-FFF2-40B4-BE49-F238E27FC236}">
              <a16:creationId xmlns:a16="http://schemas.microsoft.com/office/drawing/2014/main" id="{00000000-0008-0000-0F00-00006802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18" name="【庁舎】&#10;有形固定資産減価償却率最大値テキスト">
          <a:extLst>
            <a:ext uri="{FF2B5EF4-FFF2-40B4-BE49-F238E27FC236}">
              <a16:creationId xmlns:a16="http://schemas.microsoft.com/office/drawing/2014/main" id="{00000000-0008-0000-0F00-00006A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620" name="【庁舎】&#10;有形固定資産減価償却率平均値テキスト">
          <a:extLst>
            <a:ext uri="{FF2B5EF4-FFF2-40B4-BE49-F238E27FC236}">
              <a16:creationId xmlns:a16="http://schemas.microsoft.com/office/drawing/2014/main" id="{00000000-0008-0000-0F00-00006C020000}"/>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154395</xdr:rowOff>
    </xdr:from>
    <xdr:to>
      <xdr:col>72</xdr:col>
      <xdr:colOff>38100</xdr:colOff>
      <xdr:row>100</xdr:row>
      <xdr:rowOff>84545</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109238</xdr:rowOff>
    </xdr:from>
    <xdr:ext cx="405111" cy="259045"/>
    <xdr:sp macro="" textlink="">
      <xdr:nvSpPr>
        <xdr:cNvPr id="632" name="n_1aveValue【庁舎】&#10;有形固定資産減価償却率">
          <a:extLst>
            <a:ext uri="{FF2B5EF4-FFF2-40B4-BE49-F238E27FC236}">
              <a16:creationId xmlns:a16="http://schemas.microsoft.com/office/drawing/2014/main" id="{00000000-0008-0000-0F00-00007802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33" name="n_2aveValue【庁舎】&#10;有形固定資産減価償却率">
          <a:extLst>
            <a:ext uri="{FF2B5EF4-FFF2-40B4-BE49-F238E27FC236}">
              <a16:creationId xmlns:a16="http://schemas.microsoft.com/office/drawing/2014/main" id="{00000000-0008-0000-0F00-00007902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634" name="n_3aveValue【庁舎】&#10;有形固定資産減価償却率">
          <a:extLst>
            <a:ext uri="{FF2B5EF4-FFF2-40B4-BE49-F238E27FC236}">
              <a16:creationId xmlns:a16="http://schemas.microsoft.com/office/drawing/2014/main" id="{00000000-0008-0000-0F00-00007A020000}"/>
            </a:ext>
          </a:extLst>
        </xdr:cNvPr>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35" name="n_4aveValue【庁舎】&#10;有形固定資産減価償却率">
          <a:extLst>
            <a:ext uri="{FF2B5EF4-FFF2-40B4-BE49-F238E27FC236}">
              <a16:creationId xmlns:a16="http://schemas.microsoft.com/office/drawing/2014/main" id="{00000000-0008-0000-0F00-00007B02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101072</xdr:rowOff>
    </xdr:from>
    <xdr:ext cx="340478" cy="259045"/>
    <xdr:sp macro="" textlink="">
      <xdr:nvSpPr>
        <xdr:cNvPr id="636" name="n_3mainValue【庁舎】&#10;有形固定資産減価償却率">
          <a:extLst>
            <a:ext uri="{FF2B5EF4-FFF2-40B4-BE49-F238E27FC236}">
              <a16:creationId xmlns:a16="http://schemas.microsoft.com/office/drawing/2014/main" id="{00000000-0008-0000-0F00-00007C020000}"/>
            </a:ext>
          </a:extLst>
        </xdr:cNvPr>
        <xdr:cNvSpPr txBox="1"/>
      </xdr:nvSpPr>
      <xdr:spPr>
        <a:xfrm>
          <a:off x="13533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a:extLst>
            <a:ext uri="{FF2B5EF4-FFF2-40B4-BE49-F238E27FC236}">
              <a16:creationId xmlns:a16="http://schemas.microsoft.com/office/drawing/2014/main" id="{00000000-0008-0000-0F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63" name="【庁舎】&#10;一人当たり面積最小値テキスト">
          <a:extLst>
            <a:ext uri="{FF2B5EF4-FFF2-40B4-BE49-F238E27FC236}">
              <a16:creationId xmlns:a16="http://schemas.microsoft.com/office/drawing/2014/main" id="{00000000-0008-0000-0F00-00009702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65" name="【庁舎】&#10;一人当たり面積最大値テキスト">
          <a:extLst>
            <a:ext uri="{FF2B5EF4-FFF2-40B4-BE49-F238E27FC236}">
              <a16:creationId xmlns:a16="http://schemas.microsoft.com/office/drawing/2014/main" id="{00000000-0008-0000-0F00-00009902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667" name="【庁舎】&#10;一人当たり面積平均値テキスト">
          <a:extLst>
            <a:ext uri="{FF2B5EF4-FFF2-40B4-BE49-F238E27FC236}">
              <a16:creationId xmlns:a16="http://schemas.microsoft.com/office/drawing/2014/main" id="{00000000-0008-0000-0F00-00009B020000}"/>
            </a:ext>
          </a:extLst>
        </xdr:cNvPr>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105955</xdr:rowOff>
    </xdr:from>
    <xdr:to>
      <xdr:col>102</xdr:col>
      <xdr:colOff>165100</xdr:colOff>
      <xdr:row>107</xdr:row>
      <xdr:rowOff>36105</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9494500" y="182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90188</xdr:rowOff>
    </xdr:from>
    <xdr:ext cx="469744" cy="259045"/>
    <xdr:sp macro="" textlink="">
      <xdr:nvSpPr>
        <xdr:cNvPr id="679" name="n_1aveValue【庁舎】&#10;一人当たり面積">
          <a:extLst>
            <a:ext uri="{FF2B5EF4-FFF2-40B4-BE49-F238E27FC236}">
              <a16:creationId xmlns:a16="http://schemas.microsoft.com/office/drawing/2014/main" id="{00000000-0008-0000-0F00-0000A7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680" name="n_2aveValue【庁舎】&#10;一人当たり面積">
          <a:extLst>
            <a:ext uri="{FF2B5EF4-FFF2-40B4-BE49-F238E27FC236}">
              <a16:creationId xmlns:a16="http://schemas.microsoft.com/office/drawing/2014/main" id="{00000000-0008-0000-0F00-0000A8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681" name="n_3aveValue【庁舎】&#10;一人当たり面積">
          <a:extLst>
            <a:ext uri="{FF2B5EF4-FFF2-40B4-BE49-F238E27FC236}">
              <a16:creationId xmlns:a16="http://schemas.microsoft.com/office/drawing/2014/main" id="{00000000-0008-0000-0F00-0000A9020000}"/>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682" name="n_4aveValue【庁舎】&#10;一人当たり面積">
          <a:extLst>
            <a:ext uri="{FF2B5EF4-FFF2-40B4-BE49-F238E27FC236}">
              <a16:creationId xmlns:a16="http://schemas.microsoft.com/office/drawing/2014/main" id="{00000000-0008-0000-0F00-0000AA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27232</xdr:rowOff>
    </xdr:from>
    <xdr:ext cx="469744" cy="259045"/>
    <xdr:sp macro="" textlink="">
      <xdr:nvSpPr>
        <xdr:cNvPr id="683" name="n_3mainValue【庁舎】&#10;一人当たり面積">
          <a:extLst>
            <a:ext uri="{FF2B5EF4-FFF2-40B4-BE49-F238E27FC236}">
              <a16:creationId xmlns:a16="http://schemas.microsoft.com/office/drawing/2014/main" id="{00000000-0008-0000-0F00-0000AB020000}"/>
            </a:ext>
          </a:extLst>
        </xdr:cNvPr>
        <xdr:cNvSpPr txBox="1"/>
      </xdr:nvSpPr>
      <xdr:spPr>
        <a:xfrm>
          <a:off x="19310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施設類型別で有形固定資産減価償却率が他市町村に比べ劣っているものは、体育館・プール、消防施設、保健センターなどがあげられる。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逆に優れているものは、福祉施設、市民会館、庁舎、一般廃棄物処理施設である。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特に、有形固定資産減価償却率が高い施設については、公共施設等総合管理計画に基づく、老朽化対策及び施設の統廃合、除去・解体を積極的に行う。</a:t>
          </a:r>
          <a:endParaRPr kumimoji="1" lang="en-US" altLang="ja-JP" sz="1300">
            <a:solidFill>
              <a:schemeClr val="dk1"/>
            </a:solidFill>
            <a:effectLst/>
            <a:latin typeface="+mn-ea"/>
            <a:ea typeface="+mn-ea"/>
            <a:cs typeface="+mn-cs"/>
          </a:endParaRPr>
        </a:p>
        <a:p>
          <a:r>
            <a:rPr kumimoji="1" lang="en-US" altLang="ja-JP" sz="1300">
              <a:solidFill>
                <a:schemeClr val="dk1"/>
              </a:solidFill>
              <a:effectLst/>
              <a:latin typeface="+mn-ea"/>
              <a:ea typeface="+mn-ea"/>
              <a:cs typeface="+mn-cs"/>
            </a:rPr>
            <a:t>H28</a:t>
          </a:r>
          <a:r>
            <a:rPr kumimoji="1" lang="ja-JP" altLang="ja-JP" sz="1300">
              <a:solidFill>
                <a:schemeClr val="dk1"/>
              </a:solidFill>
              <a:effectLst/>
              <a:latin typeface="+mn-ea"/>
              <a:ea typeface="+mn-ea"/>
              <a:cs typeface="+mn-cs"/>
            </a:rPr>
            <a:t>年度以降に関しては、</a:t>
          </a:r>
          <a:r>
            <a:rPr kumimoji="1" lang="ja-JP" altLang="en-US" sz="1300">
              <a:solidFill>
                <a:schemeClr val="dk1"/>
              </a:solidFill>
              <a:effectLst/>
              <a:latin typeface="+mn-ea"/>
              <a:ea typeface="+mn-ea"/>
              <a:cs typeface="+mn-cs"/>
            </a:rPr>
            <a:t>公会計上</a:t>
          </a:r>
          <a:r>
            <a:rPr kumimoji="1" lang="ja-JP" altLang="ja-JP" sz="1300">
              <a:solidFill>
                <a:schemeClr val="dk1"/>
              </a:solidFill>
              <a:effectLst/>
              <a:latin typeface="+mn-ea"/>
              <a:ea typeface="+mn-ea"/>
              <a:cs typeface="+mn-cs"/>
            </a:rPr>
            <a:t>全体の有形固定資産減価償却率は算出しているが、個別の有形固定資産減価償却率を算出していないことから分析データが不足している。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lt"/>
              <a:ea typeface="+mn-ea"/>
              <a:cs typeface="+mn-cs"/>
            </a:rPr>
            <a:t>課題として</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ea"/>
              <a:ea typeface="+mn-ea"/>
              <a:cs typeface="+mn-cs"/>
            </a:rPr>
            <a:t>集計データを精査し、施設類型別の算出も可能にする必要がある。</a:t>
          </a:r>
          <a:endParaRPr lang="ja-JP" altLang="ja-JP" sz="13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7519000</v>
      </c>
      <c r="BO4" s="431"/>
      <c r="BP4" s="431"/>
      <c r="BQ4" s="431"/>
      <c r="BR4" s="431"/>
      <c r="BS4" s="431"/>
      <c r="BT4" s="431"/>
      <c r="BU4" s="432"/>
      <c r="BV4" s="430">
        <v>7322137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3.5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7341445</v>
      </c>
      <c r="BO5" s="468"/>
      <c r="BP5" s="468"/>
      <c r="BQ5" s="468"/>
      <c r="BR5" s="468"/>
      <c r="BS5" s="468"/>
      <c r="BT5" s="468"/>
      <c r="BU5" s="469"/>
      <c r="BV5" s="467">
        <v>7164717</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94.7</v>
      </c>
      <c r="CU5" s="465"/>
      <c r="CV5" s="465"/>
      <c r="CW5" s="465"/>
      <c r="CX5" s="465"/>
      <c r="CY5" s="465"/>
      <c r="CZ5" s="465"/>
      <c r="DA5" s="466"/>
      <c r="DB5" s="464">
        <v>93.9</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177555</v>
      </c>
      <c r="BO6" s="468"/>
      <c r="BP6" s="468"/>
      <c r="BQ6" s="468"/>
      <c r="BR6" s="468"/>
      <c r="BS6" s="468"/>
      <c r="BT6" s="468"/>
      <c r="BU6" s="469"/>
      <c r="BV6" s="467">
        <v>157420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97.5</v>
      </c>
      <c r="CU6" s="505"/>
      <c r="CV6" s="505"/>
      <c r="CW6" s="505"/>
      <c r="CX6" s="505"/>
      <c r="CY6" s="505"/>
      <c r="CZ6" s="505"/>
      <c r="DA6" s="506"/>
      <c r="DB6" s="504">
        <v>97.7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751</v>
      </c>
      <c r="BO7" s="468"/>
      <c r="BP7" s="468"/>
      <c r="BQ7" s="468"/>
      <c r="BR7" s="468"/>
      <c r="BS7" s="468"/>
      <c r="BT7" s="468"/>
      <c r="BU7" s="469"/>
      <c r="BV7" s="467">
        <v>813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4476927</v>
      </c>
      <c r="CU7" s="468"/>
      <c r="CV7" s="468"/>
      <c r="CW7" s="468"/>
      <c r="CX7" s="468"/>
      <c r="CY7" s="468"/>
      <c r="CZ7" s="468"/>
      <c r="DA7" s="469"/>
      <c r="DB7" s="467">
        <v>4537112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93</v>
      </c>
      <c r="AV8" s="500"/>
      <c r="AW8" s="500"/>
      <c r="AX8" s="500"/>
      <c r="AY8" s="501" t="s">
        <v>109</v>
      </c>
      <c r="AZ8" s="502"/>
      <c r="BA8" s="502"/>
      <c r="BB8" s="502"/>
      <c r="BC8" s="502"/>
      <c r="BD8" s="502"/>
      <c r="BE8" s="502"/>
      <c r="BF8" s="502"/>
      <c r="BG8" s="502"/>
      <c r="BH8" s="502"/>
      <c r="BI8" s="502"/>
      <c r="BJ8" s="502"/>
      <c r="BK8" s="502"/>
      <c r="BL8" s="502"/>
      <c r="BM8" s="503"/>
      <c r="BN8" s="467">
        <v>176804</v>
      </c>
      <c r="BO8" s="468"/>
      <c r="BP8" s="468"/>
      <c r="BQ8" s="468"/>
      <c r="BR8" s="468"/>
      <c r="BS8" s="468"/>
      <c r="BT8" s="468"/>
      <c r="BU8" s="469"/>
      <c r="BV8" s="467">
        <v>156607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0.21</v>
      </c>
      <c r="CU8" s="508"/>
      <c r="CV8" s="508"/>
      <c r="CW8" s="508"/>
      <c r="CX8" s="508"/>
      <c r="CY8" s="508"/>
      <c r="CZ8" s="508"/>
      <c r="DA8" s="509"/>
      <c r="DB8" s="507">
        <v>0.2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11187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20197</v>
      </c>
      <c r="BO9" s="468"/>
      <c r="BP9" s="468"/>
      <c r="BQ9" s="468"/>
      <c r="BR9" s="468"/>
      <c r="BS9" s="468"/>
      <c r="BT9" s="468"/>
      <c r="BU9" s="469"/>
      <c r="BV9" s="467">
        <v>16287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21.3</v>
      </c>
      <c r="CU9" s="465"/>
      <c r="CV9" s="465"/>
      <c r="CW9" s="465"/>
      <c r="CX9" s="465"/>
      <c r="CY9" s="465"/>
      <c r="CZ9" s="465"/>
      <c r="DA9" s="466"/>
      <c r="DB9" s="464">
        <v>20.3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12743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210574</v>
      </c>
      <c r="BO10" s="468"/>
      <c r="BP10" s="468"/>
      <c r="BQ10" s="468"/>
      <c r="BR10" s="468"/>
      <c r="BS10" s="468"/>
      <c r="BT10" s="468"/>
      <c r="BU10" s="469"/>
      <c r="BV10" s="467">
        <v>225822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33900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10891</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93</v>
      </c>
      <c r="AV12" s="500"/>
      <c r="AW12" s="500"/>
      <c r="AX12" s="500"/>
      <c r="AY12" s="501" t="s">
        <v>134</v>
      </c>
      <c r="AZ12" s="502"/>
      <c r="BA12" s="502"/>
      <c r="BB12" s="502"/>
      <c r="BC12" s="502"/>
      <c r="BD12" s="502"/>
      <c r="BE12" s="502"/>
      <c r="BF12" s="502"/>
      <c r="BG12" s="502"/>
      <c r="BH12" s="502"/>
      <c r="BI12" s="502"/>
      <c r="BJ12" s="502"/>
      <c r="BK12" s="502"/>
      <c r="BL12" s="502"/>
      <c r="BM12" s="503"/>
      <c r="BN12" s="467">
        <v>186563</v>
      </c>
      <c r="BO12" s="468"/>
      <c r="BP12" s="468"/>
      <c r="BQ12" s="468"/>
      <c r="BR12" s="468"/>
      <c r="BS12" s="468"/>
      <c r="BT12" s="468"/>
      <c r="BU12" s="469"/>
      <c r="BV12" s="467">
        <v>156177</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10822</v>
      </c>
      <c r="S13" s="552"/>
      <c r="T13" s="552"/>
      <c r="U13" s="552"/>
      <c r="V13" s="553"/>
      <c r="W13" s="483" t="s">
        <v>137</v>
      </c>
      <c r="X13" s="484"/>
      <c r="Y13" s="484"/>
      <c r="Z13" s="484"/>
      <c r="AA13" s="484"/>
      <c r="AB13" s="474"/>
      <c r="AC13" s="518">
        <v>1122</v>
      </c>
      <c r="AD13" s="519"/>
      <c r="AE13" s="519"/>
      <c r="AF13" s="519"/>
      <c r="AG13" s="561"/>
      <c r="AH13" s="518">
        <v>1389</v>
      </c>
      <c r="AI13" s="519"/>
      <c r="AJ13" s="519"/>
      <c r="AK13" s="519"/>
      <c r="AL13" s="520"/>
      <c r="AM13" s="496" t="s">
        <v>138</v>
      </c>
      <c r="AN13" s="497"/>
      <c r="AO13" s="497"/>
      <c r="AP13" s="497"/>
      <c r="AQ13" s="497"/>
      <c r="AR13" s="497"/>
      <c r="AS13" s="497"/>
      <c r="AT13" s="498"/>
      <c r="AU13" s="499" t="s">
        <v>119</v>
      </c>
      <c r="AV13" s="500"/>
      <c r="AW13" s="500"/>
      <c r="AX13" s="500"/>
      <c r="AY13" s="501" t="s">
        <v>139</v>
      </c>
      <c r="AZ13" s="502"/>
      <c r="BA13" s="502"/>
      <c r="BB13" s="502"/>
      <c r="BC13" s="502"/>
      <c r="BD13" s="502"/>
      <c r="BE13" s="502"/>
      <c r="BF13" s="502"/>
      <c r="BG13" s="502"/>
      <c r="BH13" s="502"/>
      <c r="BI13" s="502"/>
      <c r="BJ13" s="502"/>
      <c r="BK13" s="502"/>
      <c r="BL13" s="502"/>
      <c r="BM13" s="503"/>
      <c r="BN13" s="467">
        <v>78108</v>
      </c>
      <c r="BO13" s="468"/>
      <c r="BP13" s="468"/>
      <c r="BQ13" s="468"/>
      <c r="BR13" s="468"/>
      <c r="BS13" s="468"/>
      <c r="BT13" s="468"/>
      <c r="BU13" s="469"/>
      <c r="BV13" s="467">
        <v>85932</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10.5</v>
      </c>
      <c r="CU13" s="465"/>
      <c r="CV13" s="465"/>
      <c r="CW13" s="465"/>
      <c r="CX13" s="465"/>
      <c r="CY13" s="465"/>
      <c r="CZ13" s="465"/>
      <c r="DA13" s="466"/>
      <c r="DB13" s="464">
        <v>9.3000000000000007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11178</v>
      </c>
      <c r="S14" s="552"/>
      <c r="T14" s="552"/>
      <c r="U14" s="552"/>
      <c r="V14" s="553"/>
      <c r="W14" s="457"/>
      <c r="X14" s="458"/>
      <c r="Y14" s="458"/>
      <c r="Z14" s="458"/>
      <c r="AA14" s="458"/>
      <c r="AB14" s="447"/>
      <c r="AC14" s="554">
        <v>23.9</v>
      </c>
      <c r="AD14" s="555"/>
      <c r="AE14" s="555"/>
      <c r="AF14" s="555"/>
      <c r="AG14" s="556"/>
      <c r="AH14" s="554">
        <v>26.7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88.8</v>
      </c>
      <c r="CU14" s="566"/>
      <c r="CV14" s="566"/>
      <c r="CW14" s="566"/>
      <c r="CX14" s="566"/>
      <c r="CY14" s="566"/>
      <c r="CZ14" s="566"/>
      <c r="DA14" s="567"/>
      <c r="DB14" s="565">
        <v>92.6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11104</v>
      </c>
      <c r="S15" s="552"/>
      <c r="T15" s="552"/>
      <c r="U15" s="552"/>
      <c r="V15" s="553"/>
      <c r="W15" s="483" t="s">
        <v>144</v>
      </c>
      <c r="X15" s="484"/>
      <c r="Y15" s="484"/>
      <c r="Z15" s="484"/>
      <c r="AA15" s="484"/>
      <c r="AB15" s="474"/>
      <c r="AC15" s="518">
        <v>1322</v>
      </c>
      <c r="AD15" s="519"/>
      <c r="AE15" s="519"/>
      <c r="AF15" s="519"/>
      <c r="AG15" s="561"/>
      <c r="AH15" s="518">
        <v>1433</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850636</v>
      </c>
      <c r="BO15" s="431"/>
      <c r="BP15" s="431"/>
      <c r="BQ15" s="431"/>
      <c r="BR15" s="431"/>
      <c r="BS15" s="431"/>
      <c r="BT15" s="431"/>
      <c r="BU15" s="432"/>
      <c r="BV15" s="430">
        <v>855303</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28.2</v>
      </c>
      <c r="AD16" s="555"/>
      <c r="AE16" s="555"/>
      <c r="AF16" s="555"/>
      <c r="AG16" s="556"/>
      <c r="AH16" s="554">
        <v>27.5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4126111</v>
      </c>
      <c r="BO16" s="468"/>
      <c r="BP16" s="468"/>
      <c r="BQ16" s="468"/>
      <c r="BR16" s="468"/>
      <c r="BS16" s="468"/>
      <c r="BT16" s="468"/>
      <c r="BU16" s="469"/>
      <c r="BV16" s="467">
        <v>4095395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2251</v>
      </c>
      <c r="AD17" s="519"/>
      <c r="AE17" s="519"/>
      <c r="AF17" s="519"/>
      <c r="AG17" s="561"/>
      <c r="AH17" s="518">
        <v>2382</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1062195</v>
      </c>
      <c r="BO17" s="468"/>
      <c r="BP17" s="468"/>
      <c r="BQ17" s="468"/>
      <c r="BR17" s="468"/>
      <c r="BS17" s="468"/>
      <c r="BT17" s="468"/>
      <c r="BU17" s="469"/>
      <c r="BV17" s="467">
        <v>1073840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216.34</v>
      </c>
      <c r="M18" s="583"/>
      <c r="N18" s="583"/>
      <c r="O18" s="583"/>
      <c r="P18" s="583"/>
      <c r="Q18" s="583"/>
      <c r="R18" s="584"/>
      <c r="S18" s="584"/>
      <c r="T18" s="584"/>
      <c r="U18" s="584"/>
      <c r="V18" s="585"/>
      <c r="W18" s="485"/>
      <c r="X18" s="486"/>
      <c r="Y18" s="486"/>
      <c r="Z18" s="486"/>
      <c r="AA18" s="486"/>
      <c r="AB18" s="477"/>
      <c r="AC18" s="586">
        <v>47.9</v>
      </c>
      <c r="AD18" s="587"/>
      <c r="AE18" s="587"/>
      <c r="AF18" s="587"/>
      <c r="AG18" s="588"/>
      <c r="AH18" s="586">
        <v>45.8</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4267116</v>
      </c>
      <c r="BO18" s="468"/>
      <c r="BP18" s="468"/>
      <c r="BQ18" s="468"/>
      <c r="BR18" s="468"/>
      <c r="BS18" s="468"/>
      <c r="BT18" s="468"/>
      <c r="BU18" s="469"/>
      <c r="BV18" s="467">
        <v>4273116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5301721</v>
      </c>
      <c r="BO19" s="468"/>
      <c r="BP19" s="468"/>
      <c r="BQ19" s="468"/>
      <c r="BR19" s="468"/>
      <c r="BS19" s="468"/>
      <c r="BT19" s="468"/>
      <c r="BU19" s="469"/>
      <c r="BV19" s="467">
        <v>5333440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4118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11945663</v>
      </c>
      <c r="BO23" s="468"/>
      <c r="BP23" s="468"/>
      <c r="BQ23" s="468"/>
      <c r="BR23" s="468"/>
      <c r="BS23" s="468"/>
      <c r="BT23" s="468"/>
      <c r="BU23" s="469"/>
      <c r="BV23" s="467">
        <v>12240533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6940</v>
      </c>
      <c r="R24" s="519"/>
      <c r="S24" s="519"/>
      <c r="T24" s="519"/>
      <c r="U24" s="519"/>
      <c r="V24" s="561"/>
      <c r="W24" s="620"/>
      <c r="X24" s="608"/>
      <c r="Y24" s="609"/>
      <c r="Z24" s="517" t="s">
        <v>168</v>
      </c>
      <c r="AA24" s="497"/>
      <c r="AB24" s="497"/>
      <c r="AC24" s="497"/>
      <c r="AD24" s="497"/>
      <c r="AE24" s="497"/>
      <c r="AF24" s="497"/>
      <c r="AG24" s="498"/>
      <c r="AH24" s="518">
        <v>113</v>
      </c>
      <c r="AI24" s="519"/>
      <c r="AJ24" s="519"/>
      <c r="AK24" s="519"/>
      <c r="AL24" s="561"/>
      <c r="AM24" s="518">
        <v>346797</v>
      </c>
      <c r="AN24" s="519"/>
      <c r="AO24" s="519"/>
      <c r="AP24" s="519"/>
      <c r="AQ24" s="519"/>
      <c r="AR24" s="561"/>
      <c r="AS24" s="518">
        <v>3069</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6952179</v>
      </c>
      <c r="BO24" s="468"/>
      <c r="BP24" s="468"/>
      <c r="BQ24" s="468"/>
      <c r="BR24" s="468"/>
      <c r="BS24" s="468"/>
      <c r="BT24" s="468"/>
      <c r="BU24" s="469"/>
      <c r="BV24" s="467">
        <v>7075394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5630</v>
      </c>
      <c r="R25" s="519"/>
      <c r="S25" s="519"/>
      <c r="T25" s="519"/>
      <c r="U25" s="519"/>
      <c r="V25" s="561"/>
      <c r="W25" s="620"/>
      <c r="X25" s="608"/>
      <c r="Y25" s="609"/>
      <c r="Z25" s="517" t="s">
        <v>171</v>
      </c>
      <c r="AA25" s="497"/>
      <c r="AB25" s="497"/>
      <c r="AC25" s="497"/>
      <c r="AD25" s="497"/>
      <c r="AE25" s="497"/>
      <c r="AF25" s="497"/>
      <c r="AG25" s="498"/>
      <c r="AH25" s="518" t="s">
        <v>127</v>
      </c>
      <c r="AI25" s="519"/>
      <c r="AJ25" s="519"/>
      <c r="AK25" s="519"/>
      <c r="AL25" s="561"/>
      <c r="AM25" s="518" t="s">
        <v>127</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369289</v>
      </c>
      <c r="BO25" s="431"/>
      <c r="BP25" s="431"/>
      <c r="BQ25" s="431"/>
      <c r="BR25" s="431"/>
      <c r="BS25" s="431"/>
      <c r="BT25" s="431"/>
      <c r="BU25" s="432"/>
      <c r="BV25" s="430">
        <v>159998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5010</v>
      </c>
      <c r="R26" s="519"/>
      <c r="S26" s="519"/>
      <c r="T26" s="519"/>
      <c r="U26" s="519"/>
      <c r="V26" s="561"/>
      <c r="W26" s="620"/>
      <c r="X26" s="608"/>
      <c r="Y26" s="609"/>
      <c r="Z26" s="517" t="s">
        <v>175</v>
      </c>
      <c r="AA26" s="630"/>
      <c r="AB26" s="630"/>
      <c r="AC26" s="630"/>
      <c r="AD26" s="630"/>
      <c r="AE26" s="630"/>
      <c r="AF26" s="630"/>
      <c r="AG26" s="631"/>
      <c r="AH26" s="518">
        <v>6</v>
      </c>
      <c r="AI26" s="519"/>
      <c r="AJ26" s="519"/>
      <c r="AK26" s="519"/>
      <c r="AL26" s="561"/>
      <c r="AM26" s="518">
        <v>19620</v>
      </c>
      <c r="AN26" s="519"/>
      <c r="AO26" s="519"/>
      <c r="AP26" s="519"/>
      <c r="AQ26" s="519"/>
      <c r="AR26" s="561"/>
      <c r="AS26" s="518">
        <v>3270</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172</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2680</v>
      </c>
      <c r="R27" s="519"/>
      <c r="S27" s="519"/>
      <c r="T27" s="519"/>
      <c r="U27" s="519"/>
      <c r="V27" s="561"/>
      <c r="W27" s="620"/>
      <c r="X27" s="608"/>
      <c r="Y27" s="609"/>
      <c r="Z27" s="517" t="s">
        <v>178</v>
      </c>
      <c r="AA27" s="497"/>
      <c r="AB27" s="497"/>
      <c r="AC27" s="497"/>
      <c r="AD27" s="497"/>
      <c r="AE27" s="497"/>
      <c r="AF27" s="497"/>
      <c r="AG27" s="498"/>
      <c r="AH27" s="518" t="s">
        <v>127</v>
      </c>
      <c r="AI27" s="519"/>
      <c r="AJ27" s="519"/>
      <c r="AK27" s="519"/>
      <c r="AL27" s="561"/>
      <c r="AM27" s="518" t="s">
        <v>172</v>
      </c>
      <c r="AN27" s="519"/>
      <c r="AO27" s="519"/>
      <c r="AP27" s="519"/>
      <c r="AQ27" s="519"/>
      <c r="AR27" s="561"/>
      <c r="AS27" s="518" t="s">
        <v>127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88192</v>
      </c>
      <c r="BO27" s="644"/>
      <c r="BP27" s="644"/>
      <c r="BQ27" s="644"/>
      <c r="BR27" s="644"/>
      <c r="BS27" s="644"/>
      <c r="BT27" s="644"/>
      <c r="BU27" s="645"/>
      <c r="BV27" s="643">
        <v>88192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2300</v>
      </c>
      <c r="R28" s="519"/>
      <c r="S28" s="519"/>
      <c r="T28" s="519"/>
      <c r="U28" s="519"/>
      <c r="V28" s="561"/>
      <c r="W28" s="620"/>
      <c r="X28" s="608"/>
      <c r="Y28" s="609"/>
      <c r="Z28" s="517" t="s">
        <v>181</v>
      </c>
      <c r="AA28" s="497"/>
      <c r="AB28" s="497"/>
      <c r="AC28" s="497"/>
      <c r="AD28" s="497"/>
      <c r="AE28" s="497"/>
      <c r="AF28" s="497"/>
      <c r="AG28" s="498"/>
      <c r="AH28" s="518" t="s">
        <v>172</v>
      </c>
      <c r="AI28" s="519"/>
      <c r="AJ28" s="519"/>
      <c r="AK28" s="519"/>
      <c r="AL28" s="561"/>
      <c r="AM28" s="518" t="s">
        <v>172</v>
      </c>
      <c r="AN28" s="519"/>
      <c r="AO28" s="519"/>
      <c r="AP28" s="519"/>
      <c r="AQ28" s="519"/>
      <c r="AR28" s="561"/>
      <c r="AS28" s="518" t="s">
        <v>127</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1563601</v>
      </c>
      <c r="BO28" s="431"/>
      <c r="BP28" s="431"/>
      <c r="BQ28" s="431"/>
      <c r="BR28" s="431"/>
      <c r="BS28" s="431"/>
      <c r="BT28" s="431"/>
      <c r="BU28" s="432"/>
      <c r="BV28" s="430">
        <v>1539590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11</v>
      </c>
      <c r="M29" s="519"/>
      <c r="N29" s="519"/>
      <c r="O29" s="519"/>
      <c r="P29" s="561"/>
      <c r="Q29" s="518">
        <v>2200</v>
      </c>
      <c r="R29" s="519"/>
      <c r="S29" s="519"/>
      <c r="T29" s="519"/>
      <c r="U29" s="519"/>
      <c r="V29" s="561"/>
      <c r="W29" s="621"/>
      <c r="X29" s="622"/>
      <c r="Y29" s="623"/>
      <c r="Z29" s="517" t="s">
        <v>184</v>
      </c>
      <c r="AA29" s="497"/>
      <c r="AB29" s="497"/>
      <c r="AC29" s="497"/>
      <c r="AD29" s="497"/>
      <c r="AE29" s="497"/>
      <c r="AF29" s="497"/>
      <c r="AG29" s="498"/>
      <c r="AH29" s="518">
        <v>113</v>
      </c>
      <c r="AI29" s="519"/>
      <c r="AJ29" s="519"/>
      <c r="AK29" s="519"/>
      <c r="AL29" s="561"/>
      <c r="AM29" s="518">
        <v>346797</v>
      </c>
      <c r="AN29" s="519"/>
      <c r="AO29" s="519"/>
      <c r="AP29" s="519"/>
      <c r="AQ29" s="519"/>
      <c r="AR29" s="561"/>
      <c r="AS29" s="518">
        <v>3069</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8262</v>
      </c>
      <c r="BO29" s="468"/>
      <c r="BP29" s="468"/>
      <c r="BQ29" s="468"/>
      <c r="BR29" s="468"/>
      <c r="BS29" s="468"/>
      <c r="BT29" s="468"/>
      <c r="BU29" s="469"/>
      <c r="BV29" s="467">
        <v>8252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790469</v>
      </c>
      <c r="BO30" s="644"/>
      <c r="BP30" s="644"/>
      <c r="BQ30" s="644"/>
      <c r="BR30" s="644"/>
      <c r="BS30" s="644"/>
      <c r="BT30" s="644"/>
      <c r="BU30" s="645"/>
      <c r="BV30" s="643">
        <v>786039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193</v>
      </c>
      <c r="V33" s="491"/>
      <c r="W33" s="456" t="s">
        <v>194</v>
      </c>
      <c r="X33" s="456"/>
      <c r="Y33" s="456"/>
      <c r="Z33" s="456"/>
      <c r="AA33" s="456"/>
      <c r="AB33" s="456"/>
      <c r="AC33" s="456"/>
      <c r="AD33" s="456"/>
      <c r="AE33" s="456"/>
      <c r="AF33" s="456"/>
      <c r="AG33" s="456"/>
      <c r="AH33" s="456"/>
      <c r="AI33" s="456"/>
      <c r="AJ33" s="456"/>
      <c r="AK33" s="456"/>
      <c r="AL33" s="216"/>
      <c r="AM33" s="491" t="s">
        <v>193</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193</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中泊町国民健康保険特別会計（事業勘定）</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中泊町水道事業特別会計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中泊町農業集落排水事業特別会計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青森県市町村職員退職手当組合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中泊町国民健康保険特別会計（診療施設勘定）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中泊町漁業集落排水事業特別会計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青森県交通災害共済組合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中泊町介護保険事業特別会計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青森県後期高齢者医療広域連合(一般会計)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中泊町後期高齢医療特別会計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青森県後期高齢者医療広域連合(特別会計)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青森県市町村総合事務組合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五所川原地区消防事務組合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つがる西北五広域連合(病院事業会計)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つがる西北五広域連合(一般会計)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西北五広域福祉事務組合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西北五環境整備事務組合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JsVnRHN/XVY7RVuvRXCoM/ycjNv+9AkY04NH7klHaWzJzw1/j/VgqPoNw4dBfWfCND95d7cfluLX1uV0IWggfg==" saltValue="WMexQM1vY6C63WaRmSM9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75" zoomScaleNormal="75" workbookViewId="0">
      <selection activeCell="CD38" sqref="CD38:CQ3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812467</v>
      </c>
      <c r="S5" s="673"/>
      <c r="T5" s="673"/>
      <c r="U5" s="673"/>
      <c r="V5" s="673"/>
      <c r="W5" s="673"/>
      <c r="X5" s="673"/>
      <c r="Y5" s="674"/>
      <c r="Z5" s="675">
        <v>10.8</v>
      </c>
      <c r="AA5" s="675"/>
      <c r="AB5" s="675"/>
      <c r="AC5" s="675"/>
      <c r="AD5" s="676">
        <v>812467</v>
      </c>
      <c r="AE5" s="676"/>
      <c r="AF5" s="676"/>
      <c r="AG5" s="676"/>
      <c r="AH5" s="676"/>
      <c r="AI5" s="676"/>
      <c r="AJ5" s="676"/>
      <c r="AK5" s="676"/>
      <c r="AL5" s="677">
        <v>18.600000000000001</v>
      </c>
      <c r="AM5" s="678"/>
      <c r="AN5" s="678"/>
      <c r="AO5" s="679"/>
      <c r="AP5" s="669" t="s">
        <v>223</v>
      </c>
      <c r="AQ5" s="670"/>
      <c r="AR5" s="670"/>
      <c r="AS5" s="670"/>
      <c r="AT5" s="670"/>
      <c r="AU5" s="670"/>
      <c r="AV5" s="670"/>
      <c r="AW5" s="670"/>
      <c r="AX5" s="670"/>
      <c r="AY5" s="670"/>
      <c r="AZ5" s="670"/>
      <c r="BA5" s="670"/>
      <c r="BB5" s="670"/>
      <c r="BC5" s="670"/>
      <c r="BD5" s="670"/>
      <c r="BE5" s="670"/>
      <c r="BF5" s="671"/>
      <c r="BG5" s="683">
        <v>812418</v>
      </c>
      <c r="BH5" s="684"/>
      <c r="BI5" s="684"/>
      <c r="BJ5" s="684"/>
      <c r="BK5" s="684"/>
      <c r="BL5" s="684"/>
      <c r="BM5" s="684"/>
      <c r="BN5" s="685"/>
      <c r="BO5" s="686">
        <v>100</v>
      </c>
      <c r="BP5" s="686"/>
      <c r="BQ5" s="686"/>
      <c r="BR5" s="686"/>
      <c r="BS5" s="687" t="s">
        <v>127</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67017</v>
      </c>
      <c r="S6" s="684"/>
      <c r="T6" s="684"/>
      <c r="U6" s="684"/>
      <c r="V6" s="684"/>
      <c r="W6" s="684"/>
      <c r="X6" s="684"/>
      <c r="Y6" s="685"/>
      <c r="Z6" s="686">
        <v>0.9</v>
      </c>
      <c r="AA6" s="686"/>
      <c r="AB6" s="686"/>
      <c r="AC6" s="686"/>
      <c r="AD6" s="687">
        <v>67017</v>
      </c>
      <c r="AE6" s="687"/>
      <c r="AF6" s="687"/>
      <c r="AG6" s="687"/>
      <c r="AH6" s="687"/>
      <c r="AI6" s="687"/>
      <c r="AJ6" s="687"/>
      <c r="AK6" s="687"/>
      <c r="AL6" s="688">
        <v>1.5</v>
      </c>
      <c r="AM6" s="689"/>
      <c r="AN6" s="689"/>
      <c r="AO6" s="690"/>
      <c r="AP6" s="680" t="s">
        <v>228</v>
      </c>
      <c r="AQ6" s="681"/>
      <c r="AR6" s="681"/>
      <c r="AS6" s="681"/>
      <c r="AT6" s="681"/>
      <c r="AU6" s="681"/>
      <c r="AV6" s="681"/>
      <c r="AW6" s="681"/>
      <c r="AX6" s="681"/>
      <c r="AY6" s="681"/>
      <c r="AZ6" s="681"/>
      <c r="BA6" s="681"/>
      <c r="BB6" s="681"/>
      <c r="BC6" s="681"/>
      <c r="BD6" s="681"/>
      <c r="BE6" s="681"/>
      <c r="BF6" s="682"/>
      <c r="BG6" s="683">
        <v>812418</v>
      </c>
      <c r="BH6" s="684"/>
      <c r="BI6" s="684"/>
      <c r="BJ6" s="684"/>
      <c r="BK6" s="684"/>
      <c r="BL6" s="684"/>
      <c r="BM6" s="684"/>
      <c r="BN6" s="685"/>
      <c r="BO6" s="686">
        <v>100</v>
      </c>
      <c r="BP6" s="686"/>
      <c r="BQ6" s="686"/>
      <c r="BR6" s="686"/>
      <c r="BS6" s="687" t="s">
        <v>229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79345</v>
      </c>
      <c r="CS6" s="684"/>
      <c r="CT6" s="684"/>
      <c r="CU6" s="684"/>
      <c r="CV6" s="684"/>
      <c r="CW6" s="684"/>
      <c r="CX6" s="684"/>
      <c r="CY6" s="685"/>
      <c r="CZ6" s="677">
        <v>1.1000000000000001</v>
      </c>
      <c r="DA6" s="678"/>
      <c r="DB6" s="678"/>
      <c r="DC6" s="697"/>
      <c r="DD6" s="692" t="s">
        <v>229</v>
      </c>
      <c r="DE6" s="684"/>
      <c r="DF6" s="684"/>
      <c r="DG6" s="684"/>
      <c r="DH6" s="684"/>
      <c r="DI6" s="684"/>
      <c r="DJ6" s="684"/>
      <c r="DK6" s="684"/>
      <c r="DL6" s="684"/>
      <c r="DM6" s="684"/>
      <c r="DN6" s="684"/>
      <c r="DO6" s="684"/>
      <c r="DP6" s="685"/>
      <c r="DQ6" s="692">
        <v>79345</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625</v>
      </c>
      <c r="S7" s="684"/>
      <c r="T7" s="684"/>
      <c r="U7" s="684"/>
      <c r="V7" s="684"/>
      <c r="W7" s="684"/>
      <c r="X7" s="684"/>
      <c r="Y7" s="685"/>
      <c r="Z7" s="686">
        <v>0</v>
      </c>
      <c r="AA7" s="686"/>
      <c r="AB7" s="686"/>
      <c r="AC7" s="686"/>
      <c r="AD7" s="687">
        <v>625</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333894</v>
      </c>
      <c r="BH7" s="684"/>
      <c r="BI7" s="684"/>
      <c r="BJ7" s="684"/>
      <c r="BK7" s="684"/>
      <c r="BL7" s="684"/>
      <c r="BM7" s="684"/>
      <c r="BN7" s="685"/>
      <c r="BO7" s="686">
        <v>41.1</v>
      </c>
      <c r="BP7" s="686"/>
      <c r="BQ7" s="686"/>
      <c r="BR7" s="686"/>
      <c r="BS7" s="687" t="s">
        <v>127</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1093603</v>
      </c>
      <c r="CS7" s="684"/>
      <c r="CT7" s="684"/>
      <c r="CU7" s="684"/>
      <c r="CV7" s="684"/>
      <c r="CW7" s="684"/>
      <c r="CX7" s="684"/>
      <c r="CY7" s="685"/>
      <c r="CZ7" s="686">
        <v>14.9</v>
      </c>
      <c r="DA7" s="686"/>
      <c r="DB7" s="686"/>
      <c r="DC7" s="686"/>
      <c r="DD7" s="692">
        <v>5132</v>
      </c>
      <c r="DE7" s="684"/>
      <c r="DF7" s="684"/>
      <c r="DG7" s="684"/>
      <c r="DH7" s="684"/>
      <c r="DI7" s="684"/>
      <c r="DJ7" s="684"/>
      <c r="DK7" s="684"/>
      <c r="DL7" s="684"/>
      <c r="DM7" s="684"/>
      <c r="DN7" s="684"/>
      <c r="DO7" s="684"/>
      <c r="DP7" s="685"/>
      <c r="DQ7" s="692">
        <v>996457</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1486</v>
      </c>
      <c r="S8" s="684"/>
      <c r="T8" s="684"/>
      <c r="U8" s="684"/>
      <c r="V8" s="684"/>
      <c r="W8" s="684"/>
      <c r="X8" s="684"/>
      <c r="Y8" s="685"/>
      <c r="Z8" s="686">
        <v>0</v>
      </c>
      <c r="AA8" s="686"/>
      <c r="AB8" s="686"/>
      <c r="AC8" s="686"/>
      <c r="AD8" s="687">
        <v>1486</v>
      </c>
      <c r="AE8" s="687"/>
      <c r="AF8" s="687"/>
      <c r="AG8" s="687"/>
      <c r="AH8" s="687"/>
      <c r="AI8" s="687"/>
      <c r="AJ8" s="687"/>
      <c r="AK8" s="687"/>
      <c r="AL8" s="688">
        <v>0</v>
      </c>
      <c r="AM8" s="689"/>
      <c r="AN8" s="689"/>
      <c r="AO8" s="690"/>
      <c r="AP8" s="680" t="s">
        <v>235</v>
      </c>
      <c r="AQ8" s="681"/>
      <c r="AR8" s="681"/>
      <c r="AS8" s="681"/>
      <c r="AT8" s="681"/>
      <c r="AU8" s="681"/>
      <c r="AV8" s="681"/>
      <c r="AW8" s="681"/>
      <c r="AX8" s="681"/>
      <c r="AY8" s="681"/>
      <c r="AZ8" s="681"/>
      <c r="BA8" s="681"/>
      <c r="BB8" s="681"/>
      <c r="BC8" s="681"/>
      <c r="BD8" s="681"/>
      <c r="BE8" s="681"/>
      <c r="BF8" s="682"/>
      <c r="BG8" s="683">
        <v>16033</v>
      </c>
      <c r="BH8" s="684"/>
      <c r="BI8" s="684"/>
      <c r="BJ8" s="684"/>
      <c r="BK8" s="684"/>
      <c r="BL8" s="684"/>
      <c r="BM8" s="684"/>
      <c r="BN8" s="685"/>
      <c r="BO8" s="686">
        <v>2</v>
      </c>
      <c r="BP8" s="686"/>
      <c r="BQ8" s="686"/>
      <c r="BR8" s="686"/>
      <c r="BS8" s="692" t="s">
        <v>229</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1688798</v>
      </c>
      <c r="CS8" s="684"/>
      <c r="CT8" s="684"/>
      <c r="CU8" s="684"/>
      <c r="CV8" s="684"/>
      <c r="CW8" s="684"/>
      <c r="CX8" s="684"/>
      <c r="CY8" s="685"/>
      <c r="CZ8" s="686">
        <v>23</v>
      </c>
      <c r="DA8" s="686"/>
      <c r="DB8" s="686"/>
      <c r="DC8" s="686"/>
      <c r="DD8" s="692">
        <v>9945</v>
      </c>
      <c r="DE8" s="684"/>
      <c r="DF8" s="684"/>
      <c r="DG8" s="684"/>
      <c r="DH8" s="684"/>
      <c r="DI8" s="684"/>
      <c r="DJ8" s="684"/>
      <c r="DK8" s="684"/>
      <c r="DL8" s="684"/>
      <c r="DM8" s="684"/>
      <c r="DN8" s="684"/>
      <c r="DO8" s="684"/>
      <c r="DP8" s="685"/>
      <c r="DQ8" s="692">
        <v>907988</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827</v>
      </c>
      <c r="S9" s="684"/>
      <c r="T9" s="684"/>
      <c r="U9" s="684"/>
      <c r="V9" s="684"/>
      <c r="W9" s="684"/>
      <c r="X9" s="684"/>
      <c r="Y9" s="685"/>
      <c r="Z9" s="686">
        <v>0</v>
      </c>
      <c r="AA9" s="686"/>
      <c r="AB9" s="686"/>
      <c r="AC9" s="686"/>
      <c r="AD9" s="687">
        <v>827</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279575</v>
      </c>
      <c r="BH9" s="684"/>
      <c r="BI9" s="684"/>
      <c r="BJ9" s="684"/>
      <c r="BK9" s="684"/>
      <c r="BL9" s="684"/>
      <c r="BM9" s="684"/>
      <c r="BN9" s="685"/>
      <c r="BO9" s="686">
        <v>34.4</v>
      </c>
      <c r="BP9" s="686"/>
      <c r="BQ9" s="686"/>
      <c r="BR9" s="686"/>
      <c r="BS9" s="692" t="s">
        <v>127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697750</v>
      </c>
      <c r="CS9" s="684"/>
      <c r="CT9" s="684"/>
      <c r="CU9" s="684"/>
      <c r="CV9" s="684"/>
      <c r="CW9" s="684"/>
      <c r="CX9" s="684"/>
      <c r="CY9" s="685"/>
      <c r="CZ9" s="686">
        <v>9.5</v>
      </c>
      <c r="DA9" s="686"/>
      <c r="DB9" s="686"/>
      <c r="DC9" s="686"/>
      <c r="DD9" s="692">
        <v>32855</v>
      </c>
      <c r="DE9" s="684"/>
      <c r="DF9" s="684"/>
      <c r="DG9" s="684"/>
      <c r="DH9" s="684"/>
      <c r="DI9" s="684"/>
      <c r="DJ9" s="684"/>
      <c r="DK9" s="684"/>
      <c r="DL9" s="684"/>
      <c r="DM9" s="684"/>
      <c r="DN9" s="684"/>
      <c r="DO9" s="684"/>
      <c r="DP9" s="685"/>
      <c r="DQ9" s="692">
        <v>521261</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229</v>
      </c>
      <c r="S10" s="684"/>
      <c r="T10" s="684"/>
      <c r="U10" s="684"/>
      <c r="V10" s="684"/>
      <c r="W10" s="684"/>
      <c r="X10" s="684"/>
      <c r="Y10" s="685"/>
      <c r="Z10" s="686" t="s">
        <v>229</v>
      </c>
      <c r="AA10" s="686"/>
      <c r="AB10" s="686"/>
      <c r="AC10" s="686"/>
      <c r="AD10" s="687" t="s">
        <v>127</v>
      </c>
      <c r="AE10" s="687"/>
      <c r="AF10" s="687"/>
      <c r="AG10" s="687"/>
      <c r="AH10" s="687"/>
      <c r="AI10" s="687"/>
      <c r="AJ10" s="687"/>
      <c r="AK10" s="687"/>
      <c r="AL10" s="688" t="s">
        <v>229</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17983</v>
      </c>
      <c r="BH10" s="684"/>
      <c r="BI10" s="684"/>
      <c r="BJ10" s="684"/>
      <c r="BK10" s="684"/>
      <c r="BL10" s="684"/>
      <c r="BM10" s="684"/>
      <c r="BN10" s="685"/>
      <c r="BO10" s="686">
        <v>2.2000000000000002</v>
      </c>
      <c r="BP10" s="686"/>
      <c r="BQ10" s="686"/>
      <c r="BR10" s="686"/>
      <c r="BS10" s="692" t="s">
        <v>127</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1</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1</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179669</v>
      </c>
      <c r="S11" s="684"/>
      <c r="T11" s="684"/>
      <c r="U11" s="684"/>
      <c r="V11" s="684"/>
      <c r="W11" s="684"/>
      <c r="X11" s="684"/>
      <c r="Y11" s="685"/>
      <c r="Z11" s="688">
        <v>2.4</v>
      </c>
      <c r="AA11" s="689"/>
      <c r="AB11" s="689"/>
      <c r="AC11" s="701"/>
      <c r="AD11" s="692">
        <v>179669</v>
      </c>
      <c r="AE11" s="684"/>
      <c r="AF11" s="684"/>
      <c r="AG11" s="684"/>
      <c r="AH11" s="684"/>
      <c r="AI11" s="684"/>
      <c r="AJ11" s="684"/>
      <c r="AK11" s="685"/>
      <c r="AL11" s="688">
        <v>4.0999999999999996</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20303</v>
      </c>
      <c r="BH11" s="684"/>
      <c r="BI11" s="684"/>
      <c r="BJ11" s="684"/>
      <c r="BK11" s="684"/>
      <c r="BL11" s="684"/>
      <c r="BM11" s="684"/>
      <c r="BN11" s="685"/>
      <c r="BO11" s="686">
        <v>2.5</v>
      </c>
      <c r="BP11" s="686"/>
      <c r="BQ11" s="686"/>
      <c r="BR11" s="686"/>
      <c r="BS11" s="692" t="s">
        <v>229</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766440</v>
      </c>
      <c r="CS11" s="684"/>
      <c r="CT11" s="684"/>
      <c r="CU11" s="684"/>
      <c r="CV11" s="684"/>
      <c r="CW11" s="684"/>
      <c r="CX11" s="684"/>
      <c r="CY11" s="685"/>
      <c r="CZ11" s="686">
        <v>10.4</v>
      </c>
      <c r="DA11" s="686"/>
      <c r="DB11" s="686"/>
      <c r="DC11" s="686"/>
      <c r="DD11" s="692">
        <v>228807</v>
      </c>
      <c r="DE11" s="684"/>
      <c r="DF11" s="684"/>
      <c r="DG11" s="684"/>
      <c r="DH11" s="684"/>
      <c r="DI11" s="684"/>
      <c r="DJ11" s="684"/>
      <c r="DK11" s="684"/>
      <c r="DL11" s="684"/>
      <c r="DM11" s="684"/>
      <c r="DN11" s="684"/>
      <c r="DO11" s="684"/>
      <c r="DP11" s="685"/>
      <c r="DQ11" s="692">
        <v>302814</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229</v>
      </c>
      <c r="AA12" s="686"/>
      <c r="AB12" s="686"/>
      <c r="AC12" s="686"/>
      <c r="AD12" s="687" t="s">
        <v>127</v>
      </c>
      <c r="AE12" s="687"/>
      <c r="AF12" s="687"/>
      <c r="AG12" s="687"/>
      <c r="AH12" s="687"/>
      <c r="AI12" s="687"/>
      <c r="AJ12" s="687"/>
      <c r="AK12" s="687"/>
      <c r="AL12" s="688" t="s">
        <v>229</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348138</v>
      </c>
      <c r="BH12" s="684"/>
      <c r="BI12" s="684"/>
      <c r="BJ12" s="684"/>
      <c r="BK12" s="684"/>
      <c r="BL12" s="684"/>
      <c r="BM12" s="684"/>
      <c r="BN12" s="685"/>
      <c r="BO12" s="686">
        <v>42.8</v>
      </c>
      <c r="BP12" s="686"/>
      <c r="BQ12" s="686"/>
      <c r="BR12" s="686"/>
      <c r="BS12" s="692" t="s">
        <v>229</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83743</v>
      </c>
      <c r="CS12" s="684"/>
      <c r="CT12" s="684"/>
      <c r="CU12" s="684"/>
      <c r="CV12" s="684"/>
      <c r="CW12" s="684"/>
      <c r="CX12" s="684"/>
      <c r="CY12" s="685"/>
      <c r="CZ12" s="686">
        <v>1.1000000000000001</v>
      </c>
      <c r="DA12" s="686"/>
      <c r="DB12" s="686"/>
      <c r="DC12" s="686"/>
      <c r="DD12" s="692" t="s">
        <v>229</v>
      </c>
      <c r="DE12" s="684"/>
      <c r="DF12" s="684"/>
      <c r="DG12" s="684"/>
      <c r="DH12" s="684"/>
      <c r="DI12" s="684"/>
      <c r="DJ12" s="684"/>
      <c r="DK12" s="684"/>
      <c r="DL12" s="684"/>
      <c r="DM12" s="684"/>
      <c r="DN12" s="684"/>
      <c r="DO12" s="684"/>
      <c r="DP12" s="685"/>
      <c r="DQ12" s="692">
        <v>67397</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229</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229</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323297</v>
      </c>
      <c r="BH13" s="684"/>
      <c r="BI13" s="684"/>
      <c r="BJ13" s="684"/>
      <c r="BK13" s="684"/>
      <c r="BL13" s="684"/>
      <c r="BM13" s="684"/>
      <c r="BN13" s="685"/>
      <c r="BO13" s="686">
        <v>39.799999999999997</v>
      </c>
      <c r="BP13" s="686"/>
      <c r="BQ13" s="686"/>
      <c r="BR13" s="686"/>
      <c r="BS13" s="692" t="s">
        <v>127</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643470</v>
      </c>
      <c r="CS13" s="684"/>
      <c r="CT13" s="684"/>
      <c r="CU13" s="684"/>
      <c r="CV13" s="684"/>
      <c r="CW13" s="684"/>
      <c r="CX13" s="684"/>
      <c r="CY13" s="685"/>
      <c r="CZ13" s="686">
        <v>8.8000000000000007</v>
      </c>
      <c r="DA13" s="686"/>
      <c r="DB13" s="686"/>
      <c r="DC13" s="686"/>
      <c r="DD13" s="692">
        <v>445479</v>
      </c>
      <c r="DE13" s="684"/>
      <c r="DF13" s="684"/>
      <c r="DG13" s="684"/>
      <c r="DH13" s="684"/>
      <c r="DI13" s="684"/>
      <c r="DJ13" s="684"/>
      <c r="DK13" s="684"/>
      <c r="DL13" s="684"/>
      <c r="DM13" s="684"/>
      <c r="DN13" s="684"/>
      <c r="DO13" s="684"/>
      <c r="DP13" s="685"/>
      <c r="DQ13" s="692">
        <v>183441</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9734</v>
      </c>
      <c r="S14" s="684"/>
      <c r="T14" s="684"/>
      <c r="U14" s="684"/>
      <c r="V14" s="684"/>
      <c r="W14" s="684"/>
      <c r="X14" s="684"/>
      <c r="Y14" s="685"/>
      <c r="Z14" s="686">
        <v>0.1</v>
      </c>
      <c r="AA14" s="686"/>
      <c r="AB14" s="686"/>
      <c r="AC14" s="686"/>
      <c r="AD14" s="687">
        <v>9734</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40461</v>
      </c>
      <c r="BH14" s="684"/>
      <c r="BI14" s="684"/>
      <c r="BJ14" s="684"/>
      <c r="BK14" s="684"/>
      <c r="BL14" s="684"/>
      <c r="BM14" s="684"/>
      <c r="BN14" s="685"/>
      <c r="BO14" s="686">
        <v>5</v>
      </c>
      <c r="BP14" s="686"/>
      <c r="BQ14" s="686"/>
      <c r="BR14" s="686"/>
      <c r="BS14" s="692" t="s">
        <v>229</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491568</v>
      </c>
      <c r="CS14" s="684"/>
      <c r="CT14" s="684"/>
      <c r="CU14" s="684"/>
      <c r="CV14" s="684"/>
      <c r="CW14" s="684"/>
      <c r="CX14" s="684"/>
      <c r="CY14" s="685"/>
      <c r="CZ14" s="686">
        <v>6.7</v>
      </c>
      <c r="DA14" s="686"/>
      <c r="DB14" s="686"/>
      <c r="DC14" s="686"/>
      <c r="DD14" s="692">
        <v>1533</v>
      </c>
      <c r="DE14" s="684"/>
      <c r="DF14" s="684"/>
      <c r="DG14" s="684"/>
      <c r="DH14" s="684"/>
      <c r="DI14" s="684"/>
      <c r="DJ14" s="684"/>
      <c r="DK14" s="684"/>
      <c r="DL14" s="684"/>
      <c r="DM14" s="684"/>
      <c r="DN14" s="684"/>
      <c r="DO14" s="684"/>
      <c r="DP14" s="685"/>
      <c r="DQ14" s="692">
        <v>491382</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229</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229</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89925</v>
      </c>
      <c r="BH15" s="684"/>
      <c r="BI15" s="684"/>
      <c r="BJ15" s="684"/>
      <c r="BK15" s="684"/>
      <c r="BL15" s="684"/>
      <c r="BM15" s="684"/>
      <c r="BN15" s="685"/>
      <c r="BO15" s="686">
        <v>11.1</v>
      </c>
      <c r="BP15" s="686"/>
      <c r="BQ15" s="686"/>
      <c r="BR15" s="686"/>
      <c r="BS15" s="692" t="s">
        <v>127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595908</v>
      </c>
      <c r="CS15" s="684"/>
      <c r="CT15" s="684"/>
      <c r="CU15" s="684"/>
      <c r="CV15" s="684"/>
      <c r="CW15" s="684"/>
      <c r="CX15" s="684"/>
      <c r="CY15" s="685"/>
      <c r="CZ15" s="686">
        <v>8.1</v>
      </c>
      <c r="DA15" s="686"/>
      <c r="DB15" s="686"/>
      <c r="DC15" s="686"/>
      <c r="DD15" s="692">
        <v>110293</v>
      </c>
      <c r="DE15" s="684"/>
      <c r="DF15" s="684"/>
      <c r="DG15" s="684"/>
      <c r="DH15" s="684"/>
      <c r="DI15" s="684"/>
      <c r="DJ15" s="684"/>
      <c r="DK15" s="684"/>
      <c r="DL15" s="684"/>
      <c r="DM15" s="684"/>
      <c r="DN15" s="684"/>
      <c r="DO15" s="684"/>
      <c r="DP15" s="685"/>
      <c r="DQ15" s="692">
        <v>444830</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2052</v>
      </c>
      <c r="S16" s="684"/>
      <c r="T16" s="684"/>
      <c r="U16" s="684"/>
      <c r="V16" s="684"/>
      <c r="W16" s="684"/>
      <c r="X16" s="684"/>
      <c r="Y16" s="685"/>
      <c r="Z16" s="686">
        <v>0</v>
      </c>
      <c r="AA16" s="686"/>
      <c r="AB16" s="686"/>
      <c r="AC16" s="686"/>
      <c r="AD16" s="687">
        <v>2052</v>
      </c>
      <c r="AE16" s="687"/>
      <c r="AF16" s="687"/>
      <c r="AG16" s="687"/>
      <c r="AH16" s="687"/>
      <c r="AI16" s="687"/>
      <c r="AJ16" s="687"/>
      <c r="AK16" s="687"/>
      <c r="AL16" s="688">
        <v>0</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229</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229</v>
      </c>
      <c r="CS16" s="684"/>
      <c r="CT16" s="684"/>
      <c r="CU16" s="684"/>
      <c r="CV16" s="684"/>
      <c r="CW16" s="684"/>
      <c r="CX16" s="684"/>
      <c r="CY16" s="685"/>
      <c r="CZ16" s="686" t="s">
        <v>229</v>
      </c>
      <c r="DA16" s="686"/>
      <c r="DB16" s="686"/>
      <c r="DC16" s="686"/>
      <c r="DD16" s="692" t="s">
        <v>229</v>
      </c>
      <c r="DE16" s="684"/>
      <c r="DF16" s="684"/>
      <c r="DG16" s="684"/>
      <c r="DH16" s="684"/>
      <c r="DI16" s="684"/>
      <c r="DJ16" s="684"/>
      <c r="DK16" s="684"/>
      <c r="DL16" s="684"/>
      <c r="DM16" s="684"/>
      <c r="DN16" s="684"/>
      <c r="DO16" s="684"/>
      <c r="DP16" s="685"/>
      <c r="DQ16" s="692" t="s">
        <v>229</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7618</v>
      </c>
      <c r="S17" s="684"/>
      <c r="T17" s="684"/>
      <c r="U17" s="684"/>
      <c r="V17" s="684"/>
      <c r="W17" s="684"/>
      <c r="X17" s="684"/>
      <c r="Y17" s="685"/>
      <c r="Z17" s="686">
        <v>0.1</v>
      </c>
      <c r="AA17" s="686"/>
      <c r="AB17" s="686"/>
      <c r="AC17" s="686"/>
      <c r="AD17" s="687">
        <v>7618</v>
      </c>
      <c r="AE17" s="687"/>
      <c r="AF17" s="687"/>
      <c r="AG17" s="687"/>
      <c r="AH17" s="687"/>
      <c r="AI17" s="687"/>
      <c r="AJ17" s="687"/>
      <c r="AK17" s="687"/>
      <c r="AL17" s="688">
        <v>0.2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229</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1200819</v>
      </c>
      <c r="CS17" s="684"/>
      <c r="CT17" s="684"/>
      <c r="CU17" s="684"/>
      <c r="CV17" s="684"/>
      <c r="CW17" s="684"/>
      <c r="CX17" s="684"/>
      <c r="CY17" s="685"/>
      <c r="CZ17" s="686">
        <v>16.399999999999999</v>
      </c>
      <c r="DA17" s="686"/>
      <c r="DB17" s="686"/>
      <c r="DC17" s="686"/>
      <c r="DD17" s="692" t="s">
        <v>127</v>
      </c>
      <c r="DE17" s="684"/>
      <c r="DF17" s="684"/>
      <c r="DG17" s="684"/>
      <c r="DH17" s="684"/>
      <c r="DI17" s="684"/>
      <c r="DJ17" s="684"/>
      <c r="DK17" s="684"/>
      <c r="DL17" s="684"/>
      <c r="DM17" s="684"/>
      <c r="DN17" s="684"/>
      <c r="DO17" s="684"/>
      <c r="DP17" s="685"/>
      <c r="DQ17" s="692">
        <v>1129250</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1163</v>
      </c>
      <c r="S18" s="684"/>
      <c r="T18" s="684"/>
      <c r="U18" s="684"/>
      <c r="V18" s="684"/>
      <c r="W18" s="684"/>
      <c r="X18" s="684"/>
      <c r="Y18" s="685"/>
      <c r="Z18" s="686">
        <v>0</v>
      </c>
      <c r="AA18" s="686"/>
      <c r="AB18" s="686"/>
      <c r="AC18" s="686"/>
      <c r="AD18" s="687">
        <v>1163</v>
      </c>
      <c r="AE18" s="687"/>
      <c r="AF18" s="687"/>
      <c r="AG18" s="687"/>
      <c r="AH18" s="687"/>
      <c r="AI18" s="687"/>
      <c r="AJ18" s="687"/>
      <c r="AK18" s="687"/>
      <c r="AL18" s="688">
        <v>0</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229</v>
      </c>
      <c r="BP18" s="686"/>
      <c r="BQ18" s="686"/>
      <c r="BR18" s="686"/>
      <c r="BS18" s="692" t="s">
        <v>127</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229</v>
      </c>
      <c r="DA18" s="686"/>
      <c r="DB18" s="686"/>
      <c r="DC18" s="686"/>
      <c r="DD18" s="692" t="s">
        <v>229</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1048</v>
      </c>
      <c r="S19" s="684"/>
      <c r="T19" s="684"/>
      <c r="U19" s="684"/>
      <c r="V19" s="684"/>
      <c r="W19" s="684"/>
      <c r="X19" s="684"/>
      <c r="Y19" s="685"/>
      <c r="Z19" s="686">
        <v>0</v>
      </c>
      <c r="AA19" s="686"/>
      <c r="AB19" s="686"/>
      <c r="AC19" s="686"/>
      <c r="AD19" s="687">
        <v>1048</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49</v>
      </c>
      <c r="BH19" s="684"/>
      <c r="BI19" s="684"/>
      <c r="BJ19" s="684"/>
      <c r="BK19" s="684"/>
      <c r="BL19" s="684"/>
      <c r="BM19" s="684"/>
      <c r="BN19" s="685"/>
      <c r="BO19" s="686">
        <v>0</v>
      </c>
      <c r="BP19" s="686"/>
      <c r="BQ19" s="686"/>
      <c r="BR19" s="686"/>
      <c r="BS19" s="692" t="s">
        <v>229</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127</v>
      </c>
      <c r="DA19" s="686"/>
      <c r="DB19" s="686"/>
      <c r="DC19" s="686"/>
      <c r="DD19" s="692" t="s">
        <v>229</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304</v>
      </c>
      <c r="S20" s="684"/>
      <c r="T20" s="684"/>
      <c r="U20" s="684"/>
      <c r="V20" s="684"/>
      <c r="W20" s="684"/>
      <c r="X20" s="684"/>
      <c r="Y20" s="685"/>
      <c r="Z20" s="686">
        <v>0</v>
      </c>
      <c r="AA20" s="686"/>
      <c r="AB20" s="686"/>
      <c r="AC20" s="686"/>
      <c r="AD20" s="687">
        <v>304</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49</v>
      </c>
      <c r="BH20" s="684"/>
      <c r="BI20" s="684"/>
      <c r="BJ20" s="684"/>
      <c r="BK20" s="684"/>
      <c r="BL20" s="684"/>
      <c r="BM20" s="684"/>
      <c r="BN20" s="685"/>
      <c r="BO20" s="686">
        <v>0</v>
      </c>
      <c r="BP20" s="686"/>
      <c r="BQ20" s="686"/>
      <c r="BR20" s="686"/>
      <c r="BS20" s="692" t="s">
        <v>127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7341445</v>
      </c>
      <c r="CS20" s="684"/>
      <c r="CT20" s="684"/>
      <c r="CU20" s="684"/>
      <c r="CV20" s="684"/>
      <c r="CW20" s="684"/>
      <c r="CX20" s="684"/>
      <c r="CY20" s="685"/>
      <c r="CZ20" s="686">
        <v>100</v>
      </c>
      <c r="DA20" s="686"/>
      <c r="DB20" s="686"/>
      <c r="DC20" s="686"/>
      <c r="DD20" s="692">
        <v>834044</v>
      </c>
      <c r="DE20" s="684"/>
      <c r="DF20" s="684"/>
      <c r="DG20" s="684"/>
      <c r="DH20" s="684"/>
      <c r="DI20" s="684"/>
      <c r="DJ20" s="684"/>
      <c r="DK20" s="684"/>
      <c r="DL20" s="684"/>
      <c r="DM20" s="684"/>
      <c r="DN20" s="684"/>
      <c r="DO20" s="684"/>
      <c r="DP20" s="685"/>
      <c r="DQ20" s="692">
        <v>5124166</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5103</v>
      </c>
      <c r="S21" s="684"/>
      <c r="T21" s="684"/>
      <c r="U21" s="684"/>
      <c r="V21" s="684"/>
      <c r="W21" s="684"/>
      <c r="X21" s="684"/>
      <c r="Y21" s="685"/>
      <c r="Z21" s="686">
        <v>0.1</v>
      </c>
      <c r="AA21" s="686"/>
      <c r="AB21" s="686"/>
      <c r="AC21" s="686"/>
      <c r="AD21" s="687">
        <v>5103</v>
      </c>
      <c r="AE21" s="687"/>
      <c r="AF21" s="687"/>
      <c r="AG21" s="687"/>
      <c r="AH21" s="687"/>
      <c r="AI21" s="687"/>
      <c r="AJ21" s="687"/>
      <c r="AK21" s="687"/>
      <c r="AL21" s="688">
        <v>0.1</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49</v>
      </c>
      <c r="BH21" s="684"/>
      <c r="BI21" s="684"/>
      <c r="BJ21" s="684"/>
      <c r="BK21" s="684"/>
      <c r="BL21" s="684"/>
      <c r="BM21" s="684"/>
      <c r="BN21" s="685"/>
      <c r="BO21" s="686">
        <v>0</v>
      </c>
      <c r="BP21" s="686"/>
      <c r="BQ21" s="686"/>
      <c r="BR21" s="686"/>
      <c r="BS21" s="692" t="s">
        <v>229</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3671080</v>
      </c>
      <c r="S22" s="684"/>
      <c r="T22" s="684"/>
      <c r="U22" s="684"/>
      <c r="V22" s="684"/>
      <c r="W22" s="684"/>
      <c r="X22" s="684"/>
      <c r="Y22" s="685"/>
      <c r="Z22" s="686">
        <v>48.8</v>
      </c>
      <c r="AA22" s="686"/>
      <c r="AB22" s="686"/>
      <c r="AC22" s="686"/>
      <c r="AD22" s="687">
        <v>3287593</v>
      </c>
      <c r="AE22" s="687"/>
      <c r="AF22" s="687"/>
      <c r="AG22" s="687"/>
      <c r="AH22" s="687"/>
      <c r="AI22" s="687"/>
      <c r="AJ22" s="687"/>
      <c r="AK22" s="687"/>
      <c r="AL22" s="688">
        <v>75.099999999999994</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127</v>
      </c>
      <c r="BP22" s="686"/>
      <c r="BQ22" s="686"/>
      <c r="BR22" s="686"/>
      <c r="BS22" s="692" t="s">
        <v>229</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3287593</v>
      </c>
      <c r="S23" s="684"/>
      <c r="T23" s="684"/>
      <c r="U23" s="684"/>
      <c r="V23" s="684"/>
      <c r="W23" s="684"/>
      <c r="X23" s="684"/>
      <c r="Y23" s="685"/>
      <c r="Z23" s="686">
        <v>43.7</v>
      </c>
      <c r="AA23" s="686"/>
      <c r="AB23" s="686"/>
      <c r="AC23" s="686"/>
      <c r="AD23" s="687">
        <v>3287593</v>
      </c>
      <c r="AE23" s="687"/>
      <c r="AF23" s="687"/>
      <c r="AG23" s="687"/>
      <c r="AH23" s="687"/>
      <c r="AI23" s="687"/>
      <c r="AJ23" s="687"/>
      <c r="AK23" s="687"/>
      <c r="AL23" s="688">
        <v>75.099999999999994</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229</v>
      </c>
      <c r="BP23" s="686"/>
      <c r="BQ23" s="686"/>
      <c r="BR23" s="686"/>
      <c r="BS23" s="692" t="s">
        <v>127</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6" t="s">
        <v>283</v>
      </c>
      <c r="DM23" s="717"/>
      <c r="DN23" s="717"/>
      <c r="DO23" s="717"/>
      <c r="DP23" s="717"/>
      <c r="DQ23" s="717"/>
      <c r="DR23" s="717"/>
      <c r="DS23" s="717"/>
      <c r="DT23" s="717"/>
      <c r="DU23" s="717"/>
      <c r="DV23" s="718"/>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383487</v>
      </c>
      <c r="S24" s="684"/>
      <c r="T24" s="684"/>
      <c r="U24" s="684"/>
      <c r="V24" s="684"/>
      <c r="W24" s="684"/>
      <c r="X24" s="684"/>
      <c r="Y24" s="685"/>
      <c r="Z24" s="686">
        <v>5.0999999999999996</v>
      </c>
      <c r="AA24" s="686"/>
      <c r="AB24" s="686"/>
      <c r="AC24" s="686"/>
      <c r="AD24" s="687" t="s">
        <v>127</v>
      </c>
      <c r="AE24" s="687"/>
      <c r="AF24" s="687"/>
      <c r="AG24" s="687"/>
      <c r="AH24" s="687"/>
      <c r="AI24" s="687"/>
      <c r="AJ24" s="687"/>
      <c r="AK24" s="687"/>
      <c r="AL24" s="688" t="s">
        <v>127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127</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3193108</v>
      </c>
      <c r="CS24" s="673"/>
      <c r="CT24" s="673"/>
      <c r="CU24" s="673"/>
      <c r="CV24" s="673"/>
      <c r="CW24" s="673"/>
      <c r="CX24" s="673"/>
      <c r="CY24" s="674"/>
      <c r="CZ24" s="677">
        <v>43.5</v>
      </c>
      <c r="DA24" s="678"/>
      <c r="DB24" s="678"/>
      <c r="DC24" s="697"/>
      <c r="DD24" s="719">
        <v>2431228</v>
      </c>
      <c r="DE24" s="673"/>
      <c r="DF24" s="673"/>
      <c r="DG24" s="673"/>
      <c r="DH24" s="673"/>
      <c r="DI24" s="673"/>
      <c r="DJ24" s="673"/>
      <c r="DK24" s="674"/>
      <c r="DL24" s="719">
        <v>2426247</v>
      </c>
      <c r="DM24" s="673"/>
      <c r="DN24" s="673"/>
      <c r="DO24" s="673"/>
      <c r="DP24" s="673"/>
      <c r="DQ24" s="673"/>
      <c r="DR24" s="673"/>
      <c r="DS24" s="673"/>
      <c r="DT24" s="673"/>
      <c r="DU24" s="673"/>
      <c r="DV24" s="674"/>
      <c r="DW24" s="677">
        <v>53.9</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229</v>
      </c>
      <c r="AA25" s="686"/>
      <c r="AB25" s="686"/>
      <c r="AC25" s="686"/>
      <c r="AD25" s="687" t="s">
        <v>229</v>
      </c>
      <c r="AE25" s="687"/>
      <c r="AF25" s="687"/>
      <c r="AG25" s="687"/>
      <c r="AH25" s="687"/>
      <c r="AI25" s="687"/>
      <c r="AJ25" s="687"/>
      <c r="AK25" s="687"/>
      <c r="AL25" s="688" t="s">
        <v>127</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229</v>
      </c>
      <c r="BP25" s="686"/>
      <c r="BQ25" s="686"/>
      <c r="BR25" s="686"/>
      <c r="BS25" s="692" t="s">
        <v>229</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1077746</v>
      </c>
      <c r="CS25" s="708"/>
      <c r="CT25" s="708"/>
      <c r="CU25" s="708"/>
      <c r="CV25" s="708"/>
      <c r="CW25" s="708"/>
      <c r="CX25" s="708"/>
      <c r="CY25" s="709"/>
      <c r="CZ25" s="688">
        <v>14.7</v>
      </c>
      <c r="DA25" s="720"/>
      <c r="DB25" s="720"/>
      <c r="DC25" s="722"/>
      <c r="DD25" s="692">
        <v>1024673</v>
      </c>
      <c r="DE25" s="708"/>
      <c r="DF25" s="708"/>
      <c r="DG25" s="708"/>
      <c r="DH25" s="708"/>
      <c r="DI25" s="708"/>
      <c r="DJ25" s="708"/>
      <c r="DK25" s="709"/>
      <c r="DL25" s="692">
        <v>1019692</v>
      </c>
      <c r="DM25" s="708"/>
      <c r="DN25" s="708"/>
      <c r="DO25" s="708"/>
      <c r="DP25" s="708"/>
      <c r="DQ25" s="708"/>
      <c r="DR25" s="708"/>
      <c r="DS25" s="708"/>
      <c r="DT25" s="708"/>
      <c r="DU25" s="708"/>
      <c r="DV25" s="709"/>
      <c r="DW25" s="688">
        <v>22.6</v>
      </c>
      <c r="DX25" s="720"/>
      <c r="DY25" s="720"/>
      <c r="DZ25" s="720"/>
      <c r="EA25" s="720"/>
      <c r="EB25" s="720"/>
      <c r="EC25" s="721"/>
    </row>
    <row r="26" spans="2:133" ht="11.25" customHeight="1" x14ac:dyDescent="0.15">
      <c r="B26" s="680" t="s">
        <v>291</v>
      </c>
      <c r="C26" s="681"/>
      <c r="D26" s="681"/>
      <c r="E26" s="681"/>
      <c r="F26" s="681"/>
      <c r="G26" s="681"/>
      <c r="H26" s="681"/>
      <c r="I26" s="681"/>
      <c r="J26" s="681"/>
      <c r="K26" s="681"/>
      <c r="L26" s="681"/>
      <c r="M26" s="681"/>
      <c r="N26" s="681"/>
      <c r="O26" s="681"/>
      <c r="P26" s="681"/>
      <c r="Q26" s="682"/>
      <c r="R26" s="683">
        <v>4752575</v>
      </c>
      <c r="S26" s="684"/>
      <c r="T26" s="684"/>
      <c r="U26" s="684"/>
      <c r="V26" s="684"/>
      <c r="W26" s="684"/>
      <c r="X26" s="684"/>
      <c r="Y26" s="685"/>
      <c r="Z26" s="686">
        <v>63.2</v>
      </c>
      <c r="AA26" s="686"/>
      <c r="AB26" s="686"/>
      <c r="AC26" s="686"/>
      <c r="AD26" s="687">
        <v>4369088</v>
      </c>
      <c r="AE26" s="687"/>
      <c r="AF26" s="687"/>
      <c r="AG26" s="687"/>
      <c r="AH26" s="687"/>
      <c r="AI26" s="687"/>
      <c r="AJ26" s="687"/>
      <c r="AK26" s="687"/>
      <c r="AL26" s="688">
        <v>99.8</v>
      </c>
      <c r="AM26" s="689"/>
      <c r="AN26" s="689"/>
      <c r="AO26" s="690"/>
      <c r="AP26" s="702" t="s">
        <v>292</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229</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634261</v>
      </c>
      <c r="CS26" s="684"/>
      <c r="CT26" s="684"/>
      <c r="CU26" s="684"/>
      <c r="CV26" s="684"/>
      <c r="CW26" s="684"/>
      <c r="CX26" s="684"/>
      <c r="CY26" s="685"/>
      <c r="CZ26" s="688">
        <v>8.6</v>
      </c>
      <c r="DA26" s="720"/>
      <c r="DB26" s="720"/>
      <c r="DC26" s="722"/>
      <c r="DD26" s="692">
        <v>596436</v>
      </c>
      <c r="DE26" s="684"/>
      <c r="DF26" s="684"/>
      <c r="DG26" s="684"/>
      <c r="DH26" s="684"/>
      <c r="DI26" s="684"/>
      <c r="DJ26" s="684"/>
      <c r="DK26" s="685"/>
      <c r="DL26" s="692" t="s">
        <v>127</v>
      </c>
      <c r="DM26" s="684"/>
      <c r="DN26" s="684"/>
      <c r="DO26" s="684"/>
      <c r="DP26" s="684"/>
      <c r="DQ26" s="684"/>
      <c r="DR26" s="684"/>
      <c r="DS26" s="684"/>
      <c r="DT26" s="684"/>
      <c r="DU26" s="684"/>
      <c r="DV26" s="685"/>
      <c r="DW26" s="688" t="s">
        <v>229</v>
      </c>
      <c r="DX26" s="720"/>
      <c r="DY26" s="720"/>
      <c r="DZ26" s="720"/>
      <c r="EA26" s="720"/>
      <c r="EB26" s="720"/>
      <c r="EC26" s="721"/>
    </row>
    <row r="27" spans="2:133" ht="11.25" customHeight="1" x14ac:dyDescent="0.15">
      <c r="B27" s="680" t="s">
        <v>294</v>
      </c>
      <c r="C27" s="681"/>
      <c r="D27" s="681"/>
      <c r="E27" s="681"/>
      <c r="F27" s="681"/>
      <c r="G27" s="681"/>
      <c r="H27" s="681"/>
      <c r="I27" s="681"/>
      <c r="J27" s="681"/>
      <c r="K27" s="681"/>
      <c r="L27" s="681"/>
      <c r="M27" s="681"/>
      <c r="N27" s="681"/>
      <c r="O27" s="681"/>
      <c r="P27" s="681"/>
      <c r="Q27" s="682"/>
      <c r="R27" s="683">
        <v>533</v>
      </c>
      <c r="S27" s="684"/>
      <c r="T27" s="684"/>
      <c r="U27" s="684"/>
      <c r="V27" s="684"/>
      <c r="W27" s="684"/>
      <c r="X27" s="684"/>
      <c r="Y27" s="685"/>
      <c r="Z27" s="686">
        <v>0</v>
      </c>
      <c r="AA27" s="686"/>
      <c r="AB27" s="686"/>
      <c r="AC27" s="686"/>
      <c r="AD27" s="687">
        <v>533</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812467</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914543</v>
      </c>
      <c r="CS27" s="708"/>
      <c r="CT27" s="708"/>
      <c r="CU27" s="708"/>
      <c r="CV27" s="708"/>
      <c r="CW27" s="708"/>
      <c r="CX27" s="708"/>
      <c r="CY27" s="709"/>
      <c r="CZ27" s="688">
        <v>12.5</v>
      </c>
      <c r="DA27" s="720"/>
      <c r="DB27" s="720"/>
      <c r="DC27" s="722"/>
      <c r="DD27" s="692">
        <v>277305</v>
      </c>
      <c r="DE27" s="708"/>
      <c r="DF27" s="708"/>
      <c r="DG27" s="708"/>
      <c r="DH27" s="708"/>
      <c r="DI27" s="708"/>
      <c r="DJ27" s="708"/>
      <c r="DK27" s="709"/>
      <c r="DL27" s="692">
        <v>277305</v>
      </c>
      <c r="DM27" s="708"/>
      <c r="DN27" s="708"/>
      <c r="DO27" s="708"/>
      <c r="DP27" s="708"/>
      <c r="DQ27" s="708"/>
      <c r="DR27" s="708"/>
      <c r="DS27" s="708"/>
      <c r="DT27" s="708"/>
      <c r="DU27" s="708"/>
      <c r="DV27" s="709"/>
      <c r="DW27" s="688">
        <v>6.2</v>
      </c>
      <c r="DX27" s="720"/>
      <c r="DY27" s="720"/>
      <c r="DZ27" s="720"/>
      <c r="EA27" s="720"/>
      <c r="EB27" s="720"/>
      <c r="EC27" s="721"/>
    </row>
    <row r="28" spans="2:133" ht="11.25" customHeight="1" x14ac:dyDescent="0.15">
      <c r="B28" s="680" t="s">
        <v>297</v>
      </c>
      <c r="C28" s="681"/>
      <c r="D28" s="681"/>
      <c r="E28" s="681"/>
      <c r="F28" s="681"/>
      <c r="G28" s="681"/>
      <c r="H28" s="681"/>
      <c r="I28" s="681"/>
      <c r="J28" s="681"/>
      <c r="K28" s="681"/>
      <c r="L28" s="681"/>
      <c r="M28" s="681"/>
      <c r="N28" s="681"/>
      <c r="O28" s="681"/>
      <c r="P28" s="681"/>
      <c r="Q28" s="682"/>
      <c r="R28" s="683">
        <v>1503</v>
      </c>
      <c r="S28" s="684"/>
      <c r="T28" s="684"/>
      <c r="U28" s="684"/>
      <c r="V28" s="684"/>
      <c r="W28" s="684"/>
      <c r="X28" s="684"/>
      <c r="Y28" s="685"/>
      <c r="Z28" s="686">
        <v>0</v>
      </c>
      <c r="AA28" s="686"/>
      <c r="AB28" s="686"/>
      <c r="AC28" s="686"/>
      <c r="AD28" s="687" t="s">
        <v>229</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1200819</v>
      </c>
      <c r="CS28" s="684"/>
      <c r="CT28" s="684"/>
      <c r="CU28" s="684"/>
      <c r="CV28" s="684"/>
      <c r="CW28" s="684"/>
      <c r="CX28" s="684"/>
      <c r="CY28" s="685"/>
      <c r="CZ28" s="688">
        <v>16.399999999999999</v>
      </c>
      <c r="DA28" s="720"/>
      <c r="DB28" s="720"/>
      <c r="DC28" s="722"/>
      <c r="DD28" s="692">
        <v>1129250</v>
      </c>
      <c r="DE28" s="684"/>
      <c r="DF28" s="684"/>
      <c r="DG28" s="684"/>
      <c r="DH28" s="684"/>
      <c r="DI28" s="684"/>
      <c r="DJ28" s="684"/>
      <c r="DK28" s="685"/>
      <c r="DL28" s="692">
        <v>1129250</v>
      </c>
      <c r="DM28" s="684"/>
      <c r="DN28" s="684"/>
      <c r="DO28" s="684"/>
      <c r="DP28" s="684"/>
      <c r="DQ28" s="684"/>
      <c r="DR28" s="684"/>
      <c r="DS28" s="684"/>
      <c r="DT28" s="684"/>
      <c r="DU28" s="684"/>
      <c r="DV28" s="685"/>
      <c r="DW28" s="688">
        <v>25.1</v>
      </c>
      <c r="DX28" s="720"/>
      <c r="DY28" s="720"/>
      <c r="DZ28" s="720"/>
      <c r="EA28" s="720"/>
      <c r="EB28" s="720"/>
      <c r="EC28" s="721"/>
    </row>
    <row r="29" spans="2:133" ht="11.25" customHeight="1" x14ac:dyDescent="0.15">
      <c r="B29" s="680" t="s">
        <v>299</v>
      </c>
      <c r="C29" s="681"/>
      <c r="D29" s="681"/>
      <c r="E29" s="681"/>
      <c r="F29" s="681"/>
      <c r="G29" s="681"/>
      <c r="H29" s="681"/>
      <c r="I29" s="681"/>
      <c r="J29" s="681"/>
      <c r="K29" s="681"/>
      <c r="L29" s="681"/>
      <c r="M29" s="681"/>
      <c r="N29" s="681"/>
      <c r="O29" s="681"/>
      <c r="P29" s="681"/>
      <c r="Q29" s="682"/>
      <c r="R29" s="683">
        <v>90119</v>
      </c>
      <c r="S29" s="684"/>
      <c r="T29" s="684"/>
      <c r="U29" s="684"/>
      <c r="V29" s="684"/>
      <c r="W29" s="684"/>
      <c r="X29" s="684"/>
      <c r="Y29" s="685"/>
      <c r="Z29" s="686">
        <v>1.2</v>
      </c>
      <c r="AA29" s="686"/>
      <c r="AB29" s="686"/>
      <c r="AC29" s="686"/>
      <c r="AD29" s="687">
        <v>7988</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300</v>
      </c>
      <c r="CE29" s="730"/>
      <c r="CF29" s="698" t="s">
        <v>69</v>
      </c>
      <c r="CG29" s="699"/>
      <c r="CH29" s="699"/>
      <c r="CI29" s="699"/>
      <c r="CJ29" s="699"/>
      <c r="CK29" s="699"/>
      <c r="CL29" s="699"/>
      <c r="CM29" s="699"/>
      <c r="CN29" s="699"/>
      <c r="CO29" s="699"/>
      <c r="CP29" s="699"/>
      <c r="CQ29" s="700"/>
      <c r="CR29" s="683">
        <v>1200533</v>
      </c>
      <c r="CS29" s="708"/>
      <c r="CT29" s="708"/>
      <c r="CU29" s="708"/>
      <c r="CV29" s="708"/>
      <c r="CW29" s="708"/>
      <c r="CX29" s="708"/>
      <c r="CY29" s="709"/>
      <c r="CZ29" s="688">
        <v>16.399999999999999</v>
      </c>
      <c r="DA29" s="720"/>
      <c r="DB29" s="720"/>
      <c r="DC29" s="722"/>
      <c r="DD29" s="692">
        <v>1128964</v>
      </c>
      <c r="DE29" s="708"/>
      <c r="DF29" s="708"/>
      <c r="DG29" s="708"/>
      <c r="DH29" s="708"/>
      <c r="DI29" s="708"/>
      <c r="DJ29" s="708"/>
      <c r="DK29" s="709"/>
      <c r="DL29" s="692">
        <v>1128964</v>
      </c>
      <c r="DM29" s="708"/>
      <c r="DN29" s="708"/>
      <c r="DO29" s="708"/>
      <c r="DP29" s="708"/>
      <c r="DQ29" s="708"/>
      <c r="DR29" s="708"/>
      <c r="DS29" s="708"/>
      <c r="DT29" s="708"/>
      <c r="DU29" s="708"/>
      <c r="DV29" s="709"/>
      <c r="DW29" s="688">
        <v>25.1</v>
      </c>
      <c r="DX29" s="720"/>
      <c r="DY29" s="720"/>
      <c r="DZ29" s="720"/>
      <c r="EA29" s="720"/>
      <c r="EB29" s="720"/>
      <c r="EC29" s="721"/>
    </row>
    <row r="30" spans="2:133" ht="11.25" customHeight="1" x14ac:dyDescent="0.15">
      <c r="B30" s="680" t="s">
        <v>301</v>
      </c>
      <c r="C30" s="681"/>
      <c r="D30" s="681"/>
      <c r="E30" s="681"/>
      <c r="F30" s="681"/>
      <c r="G30" s="681"/>
      <c r="H30" s="681"/>
      <c r="I30" s="681"/>
      <c r="J30" s="681"/>
      <c r="K30" s="681"/>
      <c r="L30" s="681"/>
      <c r="M30" s="681"/>
      <c r="N30" s="681"/>
      <c r="O30" s="681"/>
      <c r="P30" s="681"/>
      <c r="Q30" s="682"/>
      <c r="R30" s="683">
        <v>6683</v>
      </c>
      <c r="S30" s="684"/>
      <c r="T30" s="684"/>
      <c r="U30" s="684"/>
      <c r="V30" s="684"/>
      <c r="W30" s="684"/>
      <c r="X30" s="684"/>
      <c r="Y30" s="685"/>
      <c r="Z30" s="686">
        <v>0.1</v>
      </c>
      <c r="AA30" s="686"/>
      <c r="AB30" s="686"/>
      <c r="AC30" s="686"/>
      <c r="AD30" s="687">
        <v>17</v>
      </c>
      <c r="AE30" s="687"/>
      <c r="AF30" s="687"/>
      <c r="AG30" s="687"/>
      <c r="AH30" s="687"/>
      <c r="AI30" s="687"/>
      <c r="AJ30" s="687"/>
      <c r="AK30" s="687"/>
      <c r="AL30" s="688">
        <v>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27"/>
      <c r="BI30" s="727"/>
      <c r="BJ30" s="727"/>
      <c r="BK30" s="727"/>
      <c r="BL30" s="727"/>
      <c r="BM30" s="727"/>
      <c r="BN30" s="727"/>
      <c r="BO30" s="727"/>
      <c r="BP30" s="727"/>
      <c r="BQ30" s="728"/>
      <c r="BR30" s="662" t="s">
        <v>303</v>
      </c>
      <c r="BS30" s="727"/>
      <c r="BT30" s="727"/>
      <c r="BU30" s="727"/>
      <c r="BV30" s="727"/>
      <c r="BW30" s="727"/>
      <c r="BX30" s="727"/>
      <c r="BY30" s="727"/>
      <c r="BZ30" s="727"/>
      <c r="CA30" s="727"/>
      <c r="CB30" s="728"/>
      <c r="CD30" s="731"/>
      <c r="CE30" s="732"/>
      <c r="CF30" s="698" t="s">
        <v>304</v>
      </c>
      <c r="CG30" s="699"/>
      <c r="CH30" s="699"/>
      <c r="CI30" s="699"/>
      <c r="CJ30" s="699"/>
      <c r="CK30" s="699"/>
      <c r="CL30" s="699"/>
      <c r="CM30" s="699"/>
      <c r="CN30" s="699"/>
      <c r="CO30" s="699"/>
      <c r="CP30" s="699"/>
      <c r="CQ30" s="700"/>
      <c r="CR30" s="683">
        <v>1136470</v>
      </c>
      <c r="CS30" s="684"/>
      <c r="CT30" s="684"/>
      <c r="CU30" s="684"/>
      <c r="CV30" s="684"/>
      <c r="CW30" s="684"/>
      <c r="CX30" s="684"/>
      <c r="CY30" s="685"/>
      <c r="CZ30" s="688">
        <v>15.5</v>
      </c>
      <c r="DA30" s="720"/>
      <c r="DB30" s="720"/>
      <c r="DC30" s="722"/>
      <c r="DD30" s="692">
        <v>1064901</v>
      </c>
      <c r="DE30" s="684"/>
      <c r="DF30" s="684"/>
      <c r="DG30" s="684"/>
      <c r="DH30" s="684"/>
      <c r="DI30" s="684"/>
      <c r="DJ30" s="684"/>
      <c r="DK30" s="685"/>
      <c r="DL30" s="692">
        <v>1064901</v>
      </c>
      <c r="DM30" s="684"/>
      <c r="DN30" s="684"/>
      <c r="DO30" s="684"/>
      <c r="DP30" s="684"/>
      <c r="DQ30" s="684"/>
      <c r="DR30" s="684"/>
      <c r="DS30" s="684"/>
      <c r="DT30" s="684"/>
      <c r="DU30" s="684"/>
      <c r="DV30" s="685"/>
      <c r="DW30" s="688">
        <v>23.6</v>
      </c>
      <c r="DX30" s="720"/>
      <c r="DY30" s="720"/>
      <c r="DZ30" s="720"/>
      <c r="EA30" s="720"/>
      <c r="EB30" s="720"/>
      <c r="EC30" s="721"/>
    </row>
    <row r="31" spans="2:133" ht="11.25" customHeight="1" x14ac:dyDescent="0.15">
      <c r="B31" s="680" t="s">
        <v>305</v>
      </c>
      <c r="C31" s="681"/>
      <c r="D31" s="681"/>
      <c r="E31" s="681"/>
      <c r="F31" s="681"/>
      <c r="G31" s="681"/>
      <c r="H31" s="681"/>
      <c r="I31" s="681"/>
      <c r="J31" s="681"/>
      <c r="K31" s="681"/>
      <c r="L31" s="681"/>
      <c r="M31" s="681"/>
      <c r="N31" s="681"/>
      <c r="O31" s="681"/>
      <c r="P31" s="681"/>
      <c r="Q31" s="682"/>
      <c r="R31" s="683">
        <v>692490</v>
      </c>
      <c r="S31" s="684"/>
      <c r="T31" s="684"/>
      <c r="U31" s="684"/>
      <c r="V31" s="684"/>
      <c r="W31" s="684"/>
      <c r="X31" s="684"/>
      <c r="Y31" s="685"/>
      <c r="Z31" s="686">
        <v>9.1999999999999993</v>
      </c>
      <c r="AA31" s="686"/>
      <c r="AB31" s="686"/>
      <c r="AC31" s="686"/>
      <c r="AD31" s="687" t="s">
        <v>127</v>
      </c>
      <c r="AE31" s="687"/>
      <c r="AF31" s="687"/>
      <c r="AG31" s="687"/>
      <c r="AH31" s="687"/>
      <c r="AI31" s="687"/>
      <c r="AJ31" s="687"/>
      <c r="AK31" s="687"/>
      <c r="AL31" s="688" t="s">
        <v>229</v>
      </c>
      <c r="AM31" s="689"/>
      <c r="AN31" s="689"/>
      <c r="AO31" s="690"/>
      <c r="AP31" s="740" t="s">
        <v>306</v>
      </c>
      <c r="AQ31" s="741"/>
      <c r="AR31" s="741"/>
      <c r="AS31" s="741"/>
      <c r="AT31" s="746" t="s">
        <v>307</v>
      </c>
      <c r="AU31" s="231"/>
      <c r="AV31" s="231"/>
      <c r="AW31" s="231"/>
      <c r="AX31" s="669" t="s">
        <v>184</v>
      </c>
      <c r="AY31" s="670"/>
      <c r="AZ31" s="670"/>
      <c r="BA31" s="670"/>
      <c r="BB31" s="670"/>
      <c r="BC31" s="670"/>
      <c r="BD31" s="670"/>
      <c r="BE31" s="670"/>
      <c r="BF31" s="671"/>
      <c r="BG31" s="739">
        <v>98.1</v>
      </c>
      <c r="BH31" s="735"/>
      <c r="BI31" s="735"/>
      <c r="BJ31" s="735"/>
      <c r="BK31" s="735"/>
      <c r="BL31" s="735"/>
      <c r="BM31" s="678">
        <v>90.5</v>
      </c>
      <c r="BN31" s="735"/>
      <c r="BO31" s="735"/>
      <c r="BP31" s="735"/>
      <c r="BQ31" s="736"/>
      <c r="BR31" s="739">
        <v>97.9</v>
      </c>
      <c r="BS31" s="735"/>
      <c r="BT31" s="735"/>
      <c r="BU31" s="735"/>
      <c r="BV31" s="735"/>
      <c r="BW31" s="735"/>
      <c r="BX31" s="678">
        <v>89.6</v>
      </c>
      <c r="BY31" s="735"/>
      <c r="BZ31" s="735"/>
      <c r="CA31" s="735"/>
      <c r="CB31" s="736"/>
      <c r="CD31" s="731"/>
      <c r="CE31" s="732"/>
      <c r="CF31" s="698" t="s">
        <v>308</v>
      </c>
      <c r="CG31" s="699"/>
      <c r="CH31" s="699"/>
      <c r="CI31" s="699"/>
      <c r="CJ31" s="699"/>
      <c r="CK31" s="699"/>
      <c r="CL31" s="699"/>
      <c r="CM31" s="699"/>
      <c r="CN31" s="699"/>
      <c r="CO31" s="699"/>
      <c r="CP31" s="699"/>
      <c r="CQ31" s="700"/>
      <c r="CR31" s="683">
        <v>64063</v>
      </c>
      <c r="CS31" s="708"/>
      <c r="CT31" s="708"/>
      <c r="CU31" s="708"/>
      <c r="CV31" s="708"/>
      <c r="CW31" s="708"/>
      <c r="CX31" s="708"/>
      <c r="CY31" s="709"/>
      <c r="CZ31" s="688">
        <v>0.9</v>
      </c>
      <c r="DA31" s="720"/>
      <c r="DB31" s="720"/>
      <c r="DC31" s="722"/>
      <c r="DD31" s="692">
        <v>64063</v>
      </c>
      <c r="DE31" s="708"/>
      <c r="DF31" s="708"/>
      <c r="DG31" s="708"/>
      <c r="DH31" s="708"/>
      <c r="DI31" s="708"/>
      <c r="DJ31" s="708"/>
      <c r="DK31" s="709"/>
      <c r="DL31" s="692">
        <v>64063</v>
      </c>
      <c r="DM31" s="708"/>
      <c r="DN31" s="708"/>
      <c r="DO31" s="708"/>
      <c r="DP31" s="708"/>
      <c r="DQ31" s="708"/>
      <c r="DR31" s="708"/>
      <c r="DS31" s="708"/>
      <c r="DT31" s="708"/>
      <c r="DU31" s="708"/>
      <c r="DV31" s="709"/>
      <c r="DW31" s="688">
        <v>1.4</v>
      </c>
      <c r="DX31" s="720"/>
      <c r="DY31" s="720"/>
      <c r="DZ31" s="720"/>
      <c r="EA31" s="720"/>
      <c r="EB31" s="720"/>
      <c r="EC31" s="721"/>
    </row>
    <row r="32" spans="2:133" ht="11.25" customHeight="1" x14ac:dyDescent="0.15">
      <c r="B32" s="750" t="s">
        <v>309</v>
      </c>
      <c r="C32" s="751"/>
      <c r="D32" s="751"/>
      <c r="E32" s="751"/>
      <c r="F32" s="751"/>
      <c r="G32" s="751"/>
      <c r="H32" s="751"/>
      <c r="I32" s="751"/>
      <c r="J32" s="751"/>
      <c r="K32" s="751"/>
      <c r="L32" s="751"/>
      <c r="M32" s="751"/>
      <c r="N32" s="751"/>
      <c r="O32" s="751"/>
      <c r="P32" s="751"/>
      <c r="Q32" s="752"/>
      <c r="R32" s="683" t="s">
        <v>127</v>
      </c>
      <c r="S32" s="684"/>
      <c r="T32" s="684"/>
      <c r="U32" s="684"/>
      <c r="V32" s="684"/>
      <c r="W32" s="684"/>
      <c r="X32" s="684"/>
      <c r="Y32" s="685"/>
      <c r="Z32" s="686" t="s">
        <v>229</v>
      </c>
      <c r="AA32" s="686"/>
      <c r="AB32" s="686"/>
      <c r="AC32" s="686"/>
      <c r="AD32" s="687" t="s">
        <v>127</v>
      </c>
      <c r="AE32" s="687"/>
      <c r="AF32" s="687"/>
      <c r="AG32" s="687"/>
      <c r="AH32" s="687"/>
      <c r="AI32" s="687"/>
      <c r="AJ32" s="687"/>
      <c r="AK32" s="687"/>
      <c r="AL32" s="688" t="s">
        <v>229</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49">
        <v>98.6</v>
      </c>
      <c r="BH32" s="708"/>
      <c r="BI32" s="708"/>
      <c r="BJ32" s="708"/>
      <c r="BK32" s="708"/>
      <c r="BL32" s="708"/>
      <c r="BM32" s="689">
        <v>95.1</v>
      </c>
      <c r="BN32" s="737"/>
      <c r="BO32" s="737"/>
      <c r="BP32" s="737"/>
      <c r="BQ32" s="738"/>
      <c r="BR32" s="749">
        <v>98.6</v>
      </c>
      <c r="BS32" s="708"/>
      <c r="BT32" s="708"/>
      <c r="BU32" s="708"/>
      <c r="BV32" s="708"/>
      <c r="BW32" s="708"/>
      <c r="BX32" s="689">
        <v>94.3</v>
      </c>
      <c r="BY32" s="737"/>
      <c r="BZ32" s="737"/>
      <c r="CA32" s="737"/>
      <c r="CB32" s="738"/>
      <c r="CD32" s="733"/>
      <c r="CE32" s="734"/>
      <c r="CF32" s="698" t="s">
        <v>312</v>
      </c>
      <c r="CG32" s="699"/>
      <c r="CH32" s="699"/>
      <c r="CI32" s="699"/>
      <c r="CJ32" s="699"/>
      <c r="CK32" s="699"/>
      <c r="CL32" s="699"/>
      <c r="CM32" s="699"/>
      <c r="CN32" s="699"/>
      <c r="CO32" s="699"/>
      <c r="CP32" s="699"/>
      <c r="CQ32" s="700"/>
      <c r="CR32" s="683">
        <v>286</v>
      </c>
      <c r="CS32" s="684"/>
      <c r="CT32" s="684"/>
      <c r="CU32" s="684"/>
      <c r="CV32" s="684"/>
      <c r="CW32" s="684"/>
      <c r="CX32" s="684"/>
      <c r="CY32" s="685"/>
      <c r="CZ32" s="688">
        <v>0</v>
      </c>
      <c r="DA32" s="720"/>
      <c r="DB32" s="720"/>
      <c r="DC32" s="722"/>
      <c r="DD32" s="692">
        <v>286</v>
      </c>
      <c r="DE32" s="684"/>
      <c r="DF32" s="684"/>
      <c r="DG32" s="684"/>
      <c r="DH32" s="684"/>
      <c r="DI32" s="684"/>
      <c r="DJ32" s="684"/>
      <c r="DK32" s="685"/>
      <c r="DL32" s="692">
        <v>286</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313</v>
      </c>
      <c r="C33" s="681"/>
      <c r="D33" s="681"/>
      <c r="E33" s="681"/>
      <c r="F33" s="681"/>
      <c r="G33" s="681"/>
      <c r="H33" s="681"/>
      <c r="I33" s="681"/>
      <c r="J33" s="681"/>
      <c r="K33" s="681"/>
      <c r="L33" s="681"/>
      <c r="M33" s="681"/>
      <c r="N33" s="681"/>
      <c r="O33" s="681"/>
      <c r="P33" s="681"/>
      <c r="Q33" s="682"/>
      <c r="R33" s="683">
        <v>595085</v>
      </c>
      <c r="S33" s="684"/>
      <c r="T33" s="684"/>
      <c r="U33" s="684"/>
      <c r="V33" s="684"/>
      <c r="W33" s="684"/>
      <c r="X33" s="684"/>
      <c r="Y33" s="685"/>
      <c r="Z33" s="686">
        <v>7.9</v>
      </c>
      <c r="AA33" s="686"/>
      <c r="AB33" s="686"/>
      <c r="AC33" s="686"/>
      <c r="AD33" s="687" t="s">
        <v>229</v>
      </c>
      <c r="AE33" s="687"/>
      <c r="AF33" s="687"/>
      <c r="AG33" s="687"/>
      <c r="AH33" s="687"/>
      <c r="AI33" s="687"/>
      <c r="AJ33" s="687"/>
      <c r="AK33" s="687"/>
      <c r="AL33" s="688" t="s">
        <v>229</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96.8</v>
      </c>
      <c r="BH33" s="754"/>
      <c r="BI33" s="754"/>
      <c r="BJ33" s="754"/>
      <c r="BK33" s="754"/>
      <c r="BL33" s="754"/>
      <c r="BM33" s="755">
        <v>83.2</v>
      </c>
      <c r="BN33" s="754"/>
      <c r="BO33" s="754"/>
      <c r="BP33" s="754"/>
      <c r="BQ33" s="756"/>
      <c r="BR33" s="753">
        <v>96.6</v>
      </c>
      <c r="BS33" s="754"/>
      <c r="BT33" s="754"/>
      <c r="BU33" s="754"/>
      <c r="BV33" s="754"/>
      <c r="BW33" s="754"/>
      <c r="BX33" s="755">
        <v>82</v>
      </c>
      <c r="BY33" s="754"/>
      <c r="BZ33" s="754"/>
      <c r="CA33" s="754"/>
      <c r="CB33" s="756"/>
      <c r="CD33" s="698" t="s">
        <v>315</v>
      </c>
      <c r="CE33" s="699"/>
      <c r="CF33" s="699"/>
      <c r="CG33" s="699"/>
      <c r="CH33" s="699"/>
      <c r="CI33" s="699"/>
      <c r="CJ33" s="699"/>
      <c r="CK33" s="699"/>
      <c r="CL33" s="699"/>
      <c r="CM33" s="699"/>
      <c r="CN33" s="699"/>
      <c r="CO33" s="699"/>
      <c r="CP33" s="699"/>
      <c r="CQ33" s="700"/>
      <c r="CR33" s="683">
        <v>3314293</v>
      </c>
      <c r="CS33" s="708"/>
      <c r="CT33" s="708"/>
      <c r="CU33" s="708"/>
      <c r="CV33" s="708"/>
      <c r="CW33" s="708"/>
      <c r="CX33" s="708"/>
      <c r="CY33" s="709"/>
      <c r="CZ33" s="688">
        <v>45.1</v>
      </c>
      <c r="DA33" s="720"/>
      <c r="DB33" s="720"/>
      <c r="DC33" s="722"/>
      <c r="DD33" s="692">
        <v>2599849</v>
      </c>
      <c r="DE33" s="708"/>
      <c r="DF33" s="708"/>
      <c r="DG33" s="708"/>
      <c r="DH33" s="708"/>
      <c r="DI33" s="708"/>
      <c r="DJ33" s="708"/>
      <c r="DK33" s="709"/>
      <c r="DL33" s="692">
        <v>1840869</v>
      </c>
      <c r="DM33" s="708"/>
      <c r="DN33" s="708"/>
      <c r="DO33" s="708"/>
      <c r="DP33" s="708"/>
      <c r="DQ33" s="708"/>
      <c r="DR33" s="708"/>
      <c r="DS33" s="708"/>
      <c r="DT33" s="708"/>
      <c r="DU33" s="708"/>
      <c r="DV33" s="709"/>
      <c r="DW33" s="688">
        <v>40.9</v>
      </c>
      <c r="DX33" s="720"/>
      <c r="DY33" s="720"/>
      <c r="DZ33" s="720"/>
      <c r="EA33" s="720"/>
      <c r="EB33" s="720"/>
      <c r="EC33" s="721"/>
    </row>
    <row r="34" spans="2:133" ht="11.25" customHeight="1" x14ac:dyDescent="0.15">
      <c r="B34" s="680" t="s">
        <v>316</v>
      </c>
      <c r="C34" s="681"/>
      <c r="D34" s="681"/>
      <c r="E34" s="681"/>
      <c r="F34" s="681"/>
      <c r="G34" s="681"/>
      <c r="H34" s="681"/>
      <c r="I34" s="681"/>
      <c r="J34" s="681"/>
      <c r="K34" s="681"/>
      <c r="L34" s="681"/>
      <c r="M34" s="681"/>
      <c r="N34" s="681"/>
      <c r="O34" s="681"/>
      <c r="P34" s="681"/>
      <c r="Q34" s="682"/>
      <c r="R34" s="683">
        <v>27685</v>
      </c>
      <c r="S34" s="684"/>
      <c r="T34" s="684"/>
      <c r="U34" s="684"/>
      <c r="V34" s="684"/>
      <c r="W34" s="684"/>
      <c r="X34" s="684"/>
      <c r="Y34" s="685"/>
      <c r="Z34" s="686">
        <v>0.4</v>
      </c>
      <c r="AA34" s="686"/>
      <c r="AB34" s="686"/>
      <c r="AC34" s="686"/>
      <c r="AD34" s="687">
        <v>648</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1008653</v>
      </c>
      <c r="CS34" s="684"/>
      <c r="CT34" s="684"/>
      <c r="CU34" s="684"/>
      <c r="CV34" s="684"/>
      <c r="CW34" s="684"/>
      <c r="CX34" s="684"/>
      <c r="CY34" s="685"/>
      <c r="CZ34" s="688">
        <v>13.7</v>
      </c>
      <c r="DA34" s="720"/>
      <c r="DB34" s="720"/>
      <c r="DC34" s="722"/>
      <c r="DD34" s="692">
        <v>809850</v>
      </c>
      <c r="DE34" s="684"/>
      <c r="DF34" s="684"/>
      <c r="DG34" s="684"/>
      <c r="DH34" s="684"/>
      <c r="DI34" s="684"/>
      <c r="DJ34" s="684"/>
      <c r="DK34" s="685"/>
      <c r="DL34" s="692">
        <v>490184</v>
      </c>
      <c r="DM34" s="684"/>
      <c r="DN34" s="684"/>
      <c r="DO34" s="684"/>
      <c r="DP34" s="684"/>
      <c r="DQ34" s="684"/>
      <c r="DR34" s="684"/>
      <c r="DS34" s="684"/>
      <c r="DT34" s="684"/>
      <c r="DU34" s="684"/>
      <c r="DV34" s="685"/>
      <c r="DW34" s="688">
        <v>10.9</v>
      </c>
      <c r="DX34" s="720"/>
      <c r="DY34" s="720"/>
      <c r="DZ34" s="720"/>
      <c r="EA34" s="720"/>
      <c r="EB34" s="720"/>
      <c r="EC34" s="721"/>
    </row>
    <row r="35" spans="2:133" ht="11.25" customHeight="1" x14ac:dyDescent="0.15">
      <c r="B35" s="680" t="s">
        <v>318</v>
      </c>
      <c r="C35" s="681"/>
      <c r="D35" s="681"/>
      <c r="E35" s="681"/>
      <c r="F35" s="681"/>
      <c r="G35" s="681"/>
      <c r="H35" s="681"/>
      <c r="I35" s="681"/>
      <c r="J35" s="681"/>
      <c r="K35" s="681"/>
      <c r="L35" s="681"/>
      <c r="M35" s="681"/>
      <c r="N35" s="681"/>
      <c r="O35" s="681"/>
      <c r="P35" s="681"/>
      <c r="Q35" s="682"/>
      <c r="R35" s="683">
        <v>58467</v>
      </c>
      <c r="S35" s="684"/>
      <c r="T35" s="684"/>
      <c r="U35" s="684"/>
      <c r="V35" s="684"/>
      <c r="W35" s="684"/>
      <c r="X35" s="684"/>
      <c r="Y35" s="685"/>
      <c r="Z35" s="686">
        <v>0.8</v>
      </c>
      <c r="AA35" s="686"/>
      <c r="AB35" s="686"/>
      <c r="AC35" s="686"/>
      <c r="AD35" s="687" t="s">
        <v>127</v>
      </c>
      <c r="AE35" s="687"/>
      <c r="AF35" s="687"/>
      <c r="AG35" s="687"/>
      <c r="AH35" s="687"/>
      <c r="AI35" s="687"/>
      <c r="AJ35" s="687"/>
      <c r="AK35" s="687"/>
      <c r="AL35" s="688" t="s">
        <v>229</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107155</v>
      </c>
      <c r="CS35" s="708"/>
      <c r="CT35" s="708"/>
      <c r="CU35" s="708"/>
      <c r="CV35" s="708"/>
      <c r="CW35" s="708"/>
      <c r="CX35" s="708"/>
      <c r="CY35" s="709"/>
      <c r="CZ35" s="688">
        <v>1.5</v>
      </c>
      <c r="DA35" s="720"/>
      <c r="DB35" s="720"/>
      <c r="DC35" s="722"/>
      <c r="DD35" s="692">
        <v>107039</v>
      </c>
      <c r="DE35" s="708"/>
      <c r="DF35" s="708"/>
      <c r="DG35" s="708"/>
      <c r="DH35" s="708"/>
      <c r="DI35" s="708"/>
      <c r="DJ35" s="708"/>
      <c r="DK35" s="709"/>
      <c r="DL35" s="692">
        <v>104832</v>
      </c>
      <c r="DM35" s="708"/>
      <c r="DN35" s="708"/>
      <c r="DO35" s="708"/>
      <c r="DP35" s="708"/>
      <c r="DQ35" s="708"/>
      <c r="DR35" s="708"/>
      <c r="DS35" s="708"/>
      <c r="DT35" s="708"/>
      <c r="DU35" s="708"/>
      <c r="DV35" s="709"/>
      <c r="DW35" s="688">
        <v>2.2999999999999998</v>
      </c>
      <c r="DX35" s="720"/>
      <c r="DY35" s="720"/>
      <c r="DZ35" s="720"/>
      <c r="EA35" s="720"/>
      <c r="EB35" s="720"/>
      <c r="EC35" s="721"/>
    </row>
    <row r="36" spans="2:133" ht="11.25" customHeight="1" x14ac:dyDescent="0.15">
      <c r="B36" s="680" t="s">
        <v>322</v>
      </c>
      <c r="C36" s="681"/>
      <c r="D36" s="681"/>
      <c r="E36" s="681"/>
      <c r="F36" s="681"/>
      <c r="G36" s="681"/>
      <c r="H36" s="681"/>
      <c r="I36" s="681"/>
      <c r="J36" s="681"/>
      <c r="K36" s="681"/>
      <c r="L36" s="681"/>
      <c r="M36" s="681"/>
      <c r="N36" s="681"/>
      <c r="O36" s="681"/>
      <c r="P36" s="681"/>
      <c r="Q36" s="682"/>
      <c r="R36" s="683">
        <v>186731</v>
      </c>
      <c r="S36" s="684"/>
      <c r="T36" s="684"/>
      <c r="U36" s="684"/>
      <c r="V36" s="684"/>
      <c r="W36" s="684"/>
      <c r="X36" s="684"/>
      <c r="Y36" s="685"/>
      <c r="Z36" s="686">
        <v>2.5</v>
      </c>
      <c r="AA36" s="686"/>
      <c r="AB36" s="686"/>
      <c r="AC36" s="686"/>
      <c r="AD36" s="687" t="s">
        <v>229</v>
      </c>
      <c r="AE36" s="687"/>
      <c r="AF36" s="687"/>
      <c r="AG36" s="687"/>
      <c r="AH36" s="687"/>
      <c r="AI36" s="687"/>
      <c r="AJ36" s="687"/>
      <c r="AK36" s="687"/>
      <c r="AL36" s="688" t="s">
        <v>229</v>
      </c>
      <c r="AM36" s="689"/>
      <c r="AN36" s="689"/>
      <c r="AO36" s="690"/>
      <c r="AP36" s="235"/>
      <c r="AQ36" s="757" t="s">
        <v>323</v>
      </c>
      <c r="AR36" s="758"/>
      <c r="AS36" s="758"/>
      <c r="AT36" s="758"/>
      <c r="AU36" s="758"/>
      <c r="AV36" s="758"/>
      <c r="AW36" s="758"/>
      <c r="AX36" s="758"/>
      <c r="AY36" s="759"/>
      <c r="AZ36" s="672">
        <v>916851</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117099</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1273707</v>
      </c>
      <c r="CS36" s="684"/>
      <c r="CT36" s="684"/>
      <c r="CU36" s="684"/>
      <c r="CV36" s="684"/>
      <c r="CW36" s="684"/>
      <c r="CX36" s="684"/>
      <c r="CY36" s="685"/>
      <c r="CZ36" s="688">
        <v>17.3</v>
      </c>
      <c r="DA36" s="720"/>
      <c r="DB36" s="720"/>
      <c r="DC36" s="722"/>
      <c r="DD36" s="692">
        <v>897184</v>
      </c>
      <c r="DE36" s="684"/>
      <c r="DF36" s="684"/>
      <c r="DG36" s="684"/>
      <c r="DH36" s="684"/>
      <c r="DI36" s="684"/>
      <c r="DJ36" s="684"/>
      <c r="DK36" s="685"/>
      <c r="DL36" s="692">
        <v>741700</v>
      </c>
      <c r="DM36" s="684"/>
      <c r="DN36" s="684"/>
      <c r="DO36" s="684"/>
      <c r="DP36" s="684"/>
      <c r="DQ36" s="684"/>
      <c r="DR36" s="684"/>
      <c r="DS36" s="684"/>
      <c r="DT36" s="684"/>
      <c r="DU36" s="684"/>
      <c r="DV36" s="685"/>
      <c r="DW36" s="688">
        <v>16.5</v>
      </c>
      <c r="DX36" s="720"/>
      <c r="DY36" s="720"/>
      <c r="DZ36" s="720"/>
      <c r="EA36" s="720"/>
      <c r="EB36" s="720"/>
      <c r="EC36" s="721"/>
    </row>
    <row r="37" spans="2:133" ht="11.25" customHeight="1" x14ac:dyDescent="0.15">
      <c r="B37" s="680" t="s">
        <v>326</v>
      </c>
      <c r="C37" s="681"/>
      <c r="D37" s="681"/>
      <c r="E37" s="681"/>
      <c r="F37" s="681"/>
      <c r="G37" s="681"/>
      <c r="H37" s="681"/>
      <c r="I37" s="681"/>
      <c r="J37" s="681"/>
      <c r="K37" s="681"/>
      <c r="L37" s="681"/>
      <c r="M37" s="681"/>
      <c r="N37" s="681"/>
      <c r="O37" s="681"/>
      <c r="P37" s="681"/>
      <c r="Q37" s="682"/>
      <c r="R37" s="683">
        <v>157420</v>
      </c>
      <c r="S37" s="684"/>
      <c r="T37" s="684"/>
      <c r="U37" s="684"/>
      <c r="V37" s="684"/>
      <c r="W37" s="684"/>
      <c r="X37" s="684"/>
      <c r="Y37" s="685"/>
      <c r="Z37" s="686">
        <v>2.1</v>
      </c>
      <c r="AA37" s="686"/>
      <c r="AB37" s="686"/>
      <c r="AC37" s="686"/>
      <c r="AD37" s="687" t="s">
        <v>229</v>
      </c>
      <c r="AE37" s="687"/>
      <c r="AF37" s="687"/>
      <c r="AG37" s="687"/>
      <c r="AH37" s="687"/>
      <c r="AI37" s="687"/>
      <c r="AJ37" s="687"/>
      <c r="AK37" s="687"/>
      <c r="AL37" s="688" t="s">
        <v>229</v>
      </c>
      <c r="AM37" s="689"/>
      <c r="AN37" s="689"/>
      <c r="AO37" s="690"/>
      <c r="AQ37" s="761" t="s">
        <v>327</v>
      </c>
      <c r="AR37" s="762"/>
      <c r="AS37" s="762"/>
      <c r="AT37" s="762"/>
      <c r="AU37" s="762"/>
      <c r="AV37" s="762"/>
      <c r="AW37" s="762"/>
      <c r="AX37" s="762"/>
      <c r="AY37" s="763"/>
      <c r="AZ37" s="683">
        <v>177892</v>
      </c>
      <c r="BA37" s="684"/>
      <c r="BB37" s="684"/>
      <c r="BC37" s="684"/>
      <c r="BD37" s="708"/>
      <c r="BE37" s="708"/>
      <c r="BF37" s="738"/>
      <c r="BG37" s="698" t="s">
        <v>328</v>
      </c>
      <c r="BH37" s="699"/>
      <c r="BI37" s="699"/>
      <c r="BJ37" s="699"/>
      <c r="BK37" s="699"/>
      <c r="BL37" s="699"/>
      <c r="BM37" s="699"/>
      <c r="BN37" s="699"/>
      <c r="BO37" s="699"/>
      <c r="BP37" s="699"/>
      <c r="BQ37" s="699"/>
      <c r="BR37" s="699"/>
      <c r="BS37" s="699"/>
      <c r="BT37" s="699"/>
      <c r="BU37" s="700"/>
      <c r="BV37" s="683">
        <v>97838</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613177</v>
      </c>
      <c r="CS37" s="708"/>
      <c r="CT37" s="708"/>
      <c r="CU37" s="708"/>
      <c r="CV37" s="708"/>
      <c r="CW37" s="708"/>
      <c r="CX37" s="708"/>
      <c r="CY37" s="709"/>
      <c r="CZ37" s="688">
        <v>8.4</v>
      </c>
      <c r="DA37" s="720"/>
      <c r="DB37" s="720"/>
      <c r="DC37" s="722"/>
      <c r="DD37" s="692">
        <v>542777</v>
      </c>
      <c r="DE37" s="708"/>
      <c r="DF37" s="708"/>
      <c r="DG37" s="708"/>
      <c r="DH37" s="708"/>
      <c r="DI37" s="708"/>
      <c r="DJ37" s="708"/>
      <c r="DK37" s="709"/>
      <c r="DL37" s="692">
        <v>530140</v>
      </c>
      <c r="DM37" s="708"/>
      <c r="DN37" s="708"/>
      <c r="DO37" s="708"/>
      <c r="DP37" s="708"/>
      <c r="DQ37" s="708"/>
      <c r="DR37" s="708"/>
      <c r="DS37" s="708"/>
      <c r="DT37" s="708"/>
      <c r="DU37" s="708"/>
      <c r="DV37" s="709"/>
      <c r="DW37" s="688">
        <v>11.8</v>
      </c>
      <c r="DX37" s="720"/>
      <c r="DY37" s="720"/>
      <c r="DZ37" s="720"/>
      <c r="EA37" s="720"/>
      <c r="EB37" s="720"/>
      <c r="EC37" s="721"/>
    </row>
    <row r="38" spans="2:133" ht="11.25" customHeight="1" x14ac:dyDescent="0.15">
      <c r="B38" s="680" t="s">
        <v>330</v>
      </c>
      <c r="C38" s="681"/>
      <c r="D38" s="681"/>
      <c r="E38" s="681"/>
      <c r="F38" s="681"/>
      <c r="G38" s="681"/>
      <c r="H38" s="681"/>
      <c r="I38" s="681"/>
      <c r="J38" s="681"/>
      <c r="K38" s="681"/>
      <c r="L38" s="681"/>
      <c r="M38" s="681"/>
      <c r="N38" s="681"/>
      <c r="O38" s="681"/>
      <c r="P38" s="681"/>
      <c r="Q38" s="682"/>
      <c r="R38" s="683">
        <v>108109</v>
      </c>
      <c r="S38" s="684"/>
      <c r="T38" s="684"/>
      <c r="U38" s="684"/>
      <c r="V38" s="684"/>
      <c r="W38" s="684"/>
      <c r="X38" s="684"/>
      <c r="Y38" s="685"/>
      <c r="Z38" s="686">
        <v>1.4</v>
      </c>
      <c r="AA38" s="686"/>
      <c r="AB38" s="686"/>
      <c r="AC38" s="686"/>
      <c r="AD38" s="687">
        <v>22</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55031</v>
      </c>
      <c r="BA38" s="684"/>
      <c r="BB38" s="684"/>
      <c r="BC38" s="684"/>
      <c r="BD38" s="708"/>
      <c r="BE38" s="708"/>
      <c r="BF38" s="738"/>
      <c r="BG38" s="698" t="s">
        <v>332</v>
      </c>
      <c r="BH38" s="699"/>
      <c r="BI38" s="699"/>
      <c r="BJ38" s="699"/>
      <c r="BK38" s="699"/>
      <c r="BL38" s="699"/>
      <c r="BM38" s="699"/>
      <c r="BN38" s="699"/>
      <c r="BO38" s="699"/>
      <c r="BP38" s="699"/>
      <c r="BQ38" s="699"/>
      <c r="BR38" s="699"/>
      <c r="BS38" s="699"/>
      <c r="BT38" s="699"/>
      <c r="BU38" s="700"/>
      <c r="BV38" s="683">
        <v>2007</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706832</v>
      </c>
      <c r="CS38" s="684"/>
      <c r="CT38" s="684"/>
      <c r="CU38" s="684"/>
      <c r="CV38" s="684"/>
      <c r="CW38" s="684"/>
      <c r="CX38" s="684"/>
      <c r="CY38" s="685"/>
      <c r="CZ38" s="688">
        <v>9.6</v>
      </c>
      <c r="DA38" s="720"/>
      <c r="DB38" s="720"/>
      <c r="DC38" s="722"/>
      <c r="DD38" s="692">
        <v>572475</v>
      </c>
      <c r="DE38" s="684"/>
      <c r="DF38" s="684"/>
      <c r="DG38" s="684"/>
      <c r="DH38" s="684"/>
      <c r="DI38" s="684"/>
      <c r="DJ38" s="684"/>
      <c r="DK38" s="685"/>
      <c r="DL38" s="692">
        <v>504153</v>
      </c>
      <c r="DM38" s="684"/>
      <c r="DN38" s="684"/>
      <c r="DO38" s="684"/>
      <c r="DP38" s="684"/>
      <c r="DQ38" s="684"/>
      <c r="DR38" s="684"/>
      <c r="DS38" s="684"/>
      <c r="DT38" s="684"/>
      <c r="DU38" s="684"/>
      <c r="DV38" s="685"/>
      <c r="DW38" s="688">
        <v>11.2</v>
      </c>
      <c r="DX38" s="720"/>
      <c r="DY38" s="720"/>
      <c r="DZ38" s="720"/>
      <c r="EA38" s="720"/>
      <c r="EB38" s="720"/>
      <c r="EC38" s="721"/>
    </row>
    <row r="39" spans="2:133" ht="11.25" customHeight="1" x14ac:dyDescent="0.15">
      <c r="B39" s="680" t="s">
        <v>334</v>
      </c>
      <c r="C39" s="681"/>
      <c r="D39" s="681"/>
      <c r="E39" s="681"/>
      <c r="F39" s="681"/>
      <c r="G39" s="681"/>
      <c r="H39" s="681"/>
      <c r="I39" s="681"/>
      <c r="J39" s="681"/>
      <c r="K39" s="681"/>
      <c r="L39" s="681"/>
      <c r="M39" s="681"/>
      <c r="N39" s="681"/>
      <c r="O39" s="681"/>
      <c r="P39" s="681"/>
      <c r="Q39" s="682"/>
      <c r="R39" s="683">
        <v>841600</v>
      </c>
      <c r="S39" s="684"/>
      <c r="T39" s="684"/>
      <c r="U39" s="684"/>
      <c r="V39" s="684"/>
      <c r="W39" s="684"/>
      <c r="X39" s="684"/>
      <c r="Y39" s="685"/>
      <c r="Z39" s="686">
        <v>11.2</v>
      </c>
      <c r="AA39" s="686"/>
      <c r="AB39" s="686"/>
      <c r="AC39" s="686"/>
      <c r="AD39" s="687" t="s">
        <v>127</v>
      </c>
      <c r="AE39" s="687"/>
      <c r="AF39" s="687"/>
      <c r="AG39" s="687"/>
      <c r="AH39" s="687"/>
      <c r="AI39" s="687"/>
      <c r="AJ39" s="687"/>
      <c r="AK39" s="687"/>
      <c r="AL39" s="688" t="s">
        <v>229</v>
      </c>
      <c r="AM39" s="689"/>
      <c r="AN39" s="689"/>
      <c r="AO39" s="690"/>
      <c r="AQ39" s="761" t="s">
        <v>335</v>
      </c>
      <c r="AR39" s="762"/>
      <c r="AS39" s="762"/>
      <c r="AT39" s="762"/>
      <c r="AU39" s="762"/>
      <c r="AV39" s="762"/>
      <c r="AW39" s="762"/>
      <c r="AX39" s="762"/>
      <c r="AY39" s="763"/>
      <c r="AZ39" s="683">
        <v>32127</v>
      </c>
      <c r="BA39" s="684"/>
      <c r="BB39" s="684"/>
      <c r="BC39" s="684"/>
      <c r="BD39" s="708"/>
      <c r="BE39" s="708"/>
      <c r="BF39" s="738"/>
      <c r="BG39" s="698" t="s">
        <v>336</v>
      </c>
      <c r="BH39" s="699"/>
      <c r="BI39" s="699"/>
      <c r="BJ39" s="699"/>
      <c r="BK39" s="699"/>
      <c r="BL39" s="699"/>
      <c r="BM39" s="699"/>
      <c r="BN39" s="699"/>
      <c r="BO39" s="699"/>
      <c r="BP39" s="699"/>
      <c r="BQ39" s="699"/>
      <c r="BR39" s="699"/>
      <c r="BS39" s="699"/>
      <c r="BT39" s="699"/>
      <c r="BU39" s="700"/>
      <c r="BV39" s="683">
        <v>3321</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215014</v>
      </c>
      <c r="CS39" s="708"/>
      <c r="CT39" s="708"/>
      <c r="CU39" s="708"/>
      <c r="CV39" s="708"/>
      <c r="CW39" s="708"/>
      <c r="CX39" s="708"/>
      <c r="CY39" s="709"/>
      <c r="CZ39" s="688">
        <v>2.9</v>
      </c>
      <c r="DA39" s="720"/>
      <c r="DB39" s="720"/>
      <c r="DC39" s="722"/>
      <c r="DD39" s="692">
        <v>212298</v>
      </c>
      <c r="DE39" s="708"/>
      <c r="DF39" s="708"/>
      <c r="DG39" s="708"/>
      <c r="DH39" s="708"/>
      <c r="DI39" s="708"/>
      <c r="DJ39" s="708"/>
      <c r="DK39" s="709"/>
      <c r="DL39" s="692" t="s">
        <v>229</v>
      </c>
      <c r="DM39" s="708"/>
      <c r="DN39" s="708"/>
      <c r="DO39" s="708"/>
      <c r="DP39" s="708"/>
      <c r="DQ39" s="708"/>
      <c r="DR39" s="708"/>
      <c r="DS39" s="708"/>
      <c r="DT39" s="708"/>
      <c r="DU39" s="708"/>
      <c r="DV39" s="709"/>
      <c r="DW39" s="688" t="s">
        <v>127</v>
      </c>
      <c r="DX39" s="720"/>
      <c r="DY39" s="720"/>
      <c r="DZ39" s="720"/>
      <c r="EA39" s="720"/>
      <c r="EB39" s="720"/>
      <c r="EC39" s="721"/>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229</v>
      </c>
      <c r="AM40" s="689"/>
      <c r="AN40" s="689"/>
      <c r="AO40" s="690"/>
      <c r="AQ40" s="761" t="s">
        <v>339</v>
      </c>
      <c r="AR40" s="762"/>
      <c r="AS40" s="762"/>
      <c r="AT40" s="762"/>
      <c r="AU40" s="762"/>
      <c r="AV40" s="762"/>
      <c r="AW40" s="762"/>
      <c r="AX40" s="762"/>
      <c r="AY40" s="763"/>
      <c r="AZ40" s="683" t="s">
        <v>229</v>
      </c>
      <c r="BA40" s="684"/>
      <c r="BB40" s="684"/>
      <c r="BC40" s="684"/>
      <c r="BD40" s="708"/>
      <c r="BE40" s="708"/>
      <c r="BF40" s="738"/>
      <c r="BG40" s="764" t="s">
        <v>340</v>
      </c>
      <c r="BH40" s="765"/>
      <c r="BI40" s="765"/>
      <c r="BJ40" s="765"/>
      <c r="BK40" s="765"/>
      <c r="BL40" s="236"/>
      <c r="BM40" s="699" t="s">
        <v>341</v>
      </c>
      <c r="BN40" s="699"/>
      <c r="BO40" s="699"/>
      <c r="BP40" s="699"/>
      <c r="BQ40" s="699"/>
      <c r="BR40" s="699"/>
      <c r="BS40" s="699"/>
      <c r="BT40" s="699"/>
      <c r="BU40" s="700"/>
      <c r="BV40" s="683">
        <v>117</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2932</v>
      </c>
      <c r="CS40" s="684"/>
      <c r="CT40" s="684"/>
      <c r="CU40" s="684"/>
      <c r="CV40" s="684"/>
      <c r="CW40" s="684"/>
      <c r="CX40" s="684"/>
      <c r="CY40" s="685"/>
      <c r="CZ40" s="688">
        <v>0</v>
      </c>
      <c r="DA40" s="720"/>
      <c r="DB40" s="720"/>
      <c r="DC40" s="722"/>
      <c r="DD40" s="692">
        <v>1003</v>
      </c>
      <c r="DE40" s="684"/>
      <c r="DF40" s="684"/>
      <c r="DG40" s="684"/>
      <c r="DH40" s="684"/>
      <c r="DI40" s="684"/>
      <c r="DJ40" s="684"/>
      <c r="DK40" s="685"/>
      <c r="DL40" s="692" t="s">
        <v>229</v>
      </c>
      <c r="DM40" s="684"/>
      <c r="DN40" s="684"/>
      <c r="DO40" s="684"/>
      <c r="DP40" s="684"/>
      <c r="DQ40" s="684"/>
      <c r="DR40" s="684"/>
      <c r="DS40" s="684"/>
      <c r="DT40" s="684"/>
      <c r="DU40" s="684"/>
      <c r="DV40" s="685"/>
      <c r="DW40" s="688" t="s">
        <v>229</v>
      </c>
      <c r="DX40" s="720"/>
      <c r="DY40" s="720"/>
      <c r="DZ40" s="720"/>
      <c r="EA40" s="720"/>
      <c r="EB40" s="720"/>
      <c r="EC40" s="721"/>
    </row>
    <row r="41" spans="2:133" ht="11.25" customHeight="1" x14ac:dyDescent="0.15">
      <c r="B41" s="680" t="s">
        <v>343</v>
      </c>
      <c r="C41" s="681"/>
      <c r="D41" s="681"/>
      <c r="E41" s="681"/>
      <c r="F41" s="681"/>
      <c r="G41" s="681"/>
      <c r="H41" s="681"/>
      <c r="I41" s="681"/>
      <c r="J41" s="681"/>
      <c r="K41" s="681"/>
      <c r="L41" s="681"/>
      <c r="M41" s="681"/>
      <c r="N41" s="681"/>
      <c r="O41" s="681"/>
      <c r="P41" s="681"/>
      <c r="Q41" s="682"/>
      <c r="R41" s="683">
        <v>127100</v>
      </c>
      <c r="S41" s="684"/>
      <c r="T41" s="684"/>
      <c r="U41" s="684"/>
      <c r="V41" s="684"/>
      <c r="W41" s="684"/>
      <c r="X41" s="684"/>
      <c r="Y41" s="685"/>
      <c r="Z41" s="686">
        <v>1.7</v>
      </c>
      <c r="AA41" s="686"/>
      <c r="AB41" s="686"/>
      <c r="AC41" s="686"/>
      <c r="AD41" s="687" t="s">
        <v>127</v>
      </c>
      <c r="AE41" s="687"/>
      <c r="AF41" s="687"/>
      <c r="AG41" s="687"/>
      <c r="AH41" s="687"/>
      <c r="AI41" s="687"/>
      <c r="AJ41" s="687"/>
      <c r="AK41" s="687"/>
      <c r="AL41" s="688" t="s">
        <v>229</v>
      </c>
      <c r="AM41" s="689"/>
      <c r="AN41" s="689"/>
      <c r="AO41" s="690"/>
      <c r="AQ41" s="761" t="s">
        <v>344</v>
      </c>
      <c r="AR41" s="762"/>
      <c r="AS41" s="762"/>
      <c r="AT41" s="762"/>
      <c r="AU41" s="762"/>
      <c r="AV41" s="762"/>
      <c r="AW41" s="762"/>
      <c r="AX41" s="762"/>
      <c r="AY41" s="763"/>
      <c r="AZ41" s="683">
        <v>176341</v>
      </c>
      <c r="BA41" s="684"/>
      <c r="BB41" s="684"/>
      <c r="BC41" s="684"/>
      <c r="BD41" s="708"/>
      <c r="BE41" s="708"/>
      <c r="BF41" s="738"/>
      <c r="BG41" s="764"/>
      <c r="BH41" s="765"/>
      <c r="BI41" s="765"/>
      <c r="BJ41" s="765"/>
      <c r="BK41" s="765"/>
      <c r="BL41" s="236"/>
      <c r="BM41" s="699" t="s">
        <v>345</v>
      </c>
      <c r="BN41" s="699"/>
      <c r="BO41" s="699"/>
      <c r="BP41" s="699"/>
      <c r="BQ41" s="699"/>
      <c r="BR41" s="699"/>
      <c r="BS41" s="699"/>
      <c r="BT41" s="699"/>
      <c r="BU41" s="700"/>
      <c r="BV41" s="683" t="s">
        <v>229</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229</v>
      </c>
      <c r="CS41" s="708"/>
      <c r="CT41" s="708"/>
      <c r="CU41" s="708"/>
      <c r="CV41" s="708"/>
      <c r="CW41" s="708"/>
      <c r="CX41" s="708"/>
      <c r="CY41" s="709"/>
      <c r="CZ41" s="688" t="s">
        <v>127</v>
      </c>
      <c r="DA41" s="720"/>
      <c r="DB41" s="720"/>
      <c r="DC41" s="722"/>
      <c r="DD41" s="692" t="s">
        <v>127</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7519000</v>
      </c>
      <c r="S42" s="769"/>
      <c r="T42" s="769"/>
      <c r="U42" s="769"/>
      <c r="V42" s="769"/>
      <c r="W42" s="769"/>
      <c r="X42" s="769"/>
      <c r="Y42" s="777"/>
      <c r="Z42" s="778">
        <v>100</v>
      </c>
      <c r="AA42" s="778"/>
      <c r="AB42" s="778"/>
      <c r="AC42" s="778"/>
      <c r="AD42" s="779">
        <v>4378296</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475460</v>
      </c>
      <c r="BA42" s="769"/>
      <c r="BB42" s="769"/>
      <c r="BC42" s="769"/>
      <c r="BD42" s="754"/>
      <c r="BE42" s="754"/>
      <c r="BF42" s="756"/>
      <c r="BG42" s="766"/>
      <c r="BH42" s="767"/>
      <c r="BI42" s="767"/>
      <c r="BJ42" s="767"/>
      <c r="BK42" s="767"/>
      <c r="BL42" s="237"/>
      <c r="BM42" s="711" t="s">
        <v>349</v>
      </c>
      <c r="BN42" s="711"/>
      <c r="BO42" s="711"/>
      <c r="BP42" s="711"/>
      <c r="BQ42" s="711"/>
      <c r="BR42" s="711"/>
      <c r="BS42" s="711"/>
      <c r="BT42" s="711"/>
      <c r="BU42" s="712"/>
      <c r="BV42" s="768">
        <v>297</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834044</v>
      </c>
      <c r="CS42" s="684"/>
      <c r="CT42" s="684"/>
      <c r="CU42" s="684"/>
      <c r="CV42" s="684"/>
      <c r="CW42" s="684"/>
      <c r="CX42" s="684"/>
      <c r="CY42" s="685"/>
      <c r="CZ42" s="688">
        <v>11.4</v>
      </c>
      <c r="DA42" s="689"/>
      <c r="DB42" s="689"/>
      <c r="DC42" s="701"/>
      <c r="DD42" s="692">
        <v>93089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14694</v>
      </c>
      <c r="CS43" s="708"/>
      <c r="CT43" s="708"/>
      <c r="CU43" s="708"/>
      <c r="CV43" s="708"/>
      <c r="CW43" s="708"/>
      <c r="CX43" s="708"/>
      <c r="CY43" s="709"/>
      <c r="CZ43" s="688">
        <v>0.2</v>
      </c>
      <c r="DA43" s="720"/>
      <c r="DB43" s="720"/>
      <c r="DC43" s="722"/>
      <c r="DD43" s="692">
        <v>14694</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834044</v>
      </c>
      <c r="CS44" s="684"/>
      <c r="CT44" s="684"/>
      <c r="CU44" s="684"/>
      <c r="CV44" s="684"/>
      <c r="CW44" s="684"/>
      <c r="CX44" s="684"/>
      <c r="CY44" s="685"/>
      <c r="CZ44" s="688">
        <v>11.4</v>
      </c>
      <c r="DA44" s="689"/>
      <c r="DB44" s="689"/>
      <c r="DC44" s="701"/>
      <c r="DD44" s="692">
        <v>93089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331482</v>
      </c>
      <c r="CS45" s="708"/>
      <c r="CT45" s="708"/>
      <c r="CU45" s="708"/>
      <c r="CV45" s="708"/>
      <c r="CW45" s="708"/>
      <c r="CX45" s="708"/>
      <c r="CY45" s="709"/>
      <c r="CZ45" s="688">
        <v>4.5</v>
      </c>
      <c r="DA45" s="720"/>
      <c r="DB45" s="720"/>
      <c r="DC45" s="722"/>
      <c r="DD45" s="692">
        <v>8727</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270755</v>
      </c>
      <c r="CS46" s="684"/>
      <c r="CT46" s="684"/>
      <c r="CU46" s="684"/>
      <c r="CV46" s="684"/>
      <c r="CW46" s="684"/>
      <c r="CX46" s="684"/>
      <c r="CY46" s="685"/>
      <c r="CZ46" s="688">
        <v>3.7</v>
      </c>
      <c r="DA46" s="689"/>
      <c r="DB46" s="689"/>
      <c r="DC46" s="701"/>
      <c r="DD46" s="692">
        <v>80555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229</v>
      </c>
      <c r="CS47" s="708"/>
      <c r="CT47" s="708"/>
      <c r="CU47" s="708"/>
      <c r="CV47" s="708"/>
      <c r="CW47" s="708"/>
      <c r="CX47" s="708"/>
      <c r="CY47" s="709"/>
      <c r="CZ47" s="688" t="s">
        <v>229</v>
      </c>
      <c r="DA47" s="720"/>
      <c r="DB47" s="720"/>
      <c r="DC47" s="722"/>
      <c r="DD47" s="692" t="s">
        <v>229</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127</v>
      </c>
      <c r="CS48" s="684"/>
      <c r="CT48" s="684"/>
      <c r="CU48" s="684"/>
      <c r="CV48" s="684"/>
      <c r="CW48" s="684"/>
      <c r="CX48" s="684"/>
      <c r="CY48" s="685"/>
      <c r="CZ48" s="688" t="s">
        <v>229</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7341445</v>
      </c>
      <c r="CS49" s="754"/>
      <c r="CT49" s="754"/>
      <c r="CU49" s="754"/>
      <c r="CV49" s="754"/>
      <c r="CW49" s="754"/>
      <c r="CX49" s="754"/>
      <c r="CY49" s="785"/>
      <c r="CZ49" s="780">
        <v>100</v>
      </c>
      <c r="DA49" s="786"/>
      <c r="DB49" s="786"/>
      <c r="DC49" s="787"/>
      <c r="DD49" s="788">
        <v>5124166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6Ywe2LNF4S0dIwJgOBOW3plSBWe21WKiG1PXfJzgZQ1BJxaqelU+uIgjAQmEobnVqv/FCZyTPKuQi9z9Gz7sQ==" saltValue="23geXivOoBWunUrpJpYng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65" zoomScaleNormal="65" zoomScaleSheetLayoutView="70" workbookViewId="0">
      <selection activeCell="AA76" sqref="AA76:AE7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7519</v>
      </c>
      <c r="R7" s="819"/>
      <c r="S7" s="819"/>
      <c r="T7" s="819"/>
      <c r="U7" s="819"/>
      <c r="V7" s="819">
        <v>7341</v>
      </c>
      <c r="W7" s="819"/>
      <c r="X7" s="819"/>
      <c r="Y7" s="819"/>
      <c r="Z7" s="819"/>
      <c r="AA7" s="819">
        <v>178</v>
      </c>
      <c r="AB7" s="819"/>
      <c r="AC7" s="819"/>
      <c r="AD7" s="819"/>
      <c r="AE7" s="820"/>
      <c r="AF7" s="821">
        <v>177</v>
      </c>
      <c r="AG7" s="822"/>
      <c r="AH7" s="822"/>
      <c r="AI7" s="822"/>
      <c r="AJ7" s="823"/>
      <c r="AK7" s="858">
        <v>187</v>
      </c>
      <c r="AL7" s="859"/>
      <c r="AM7" s="859"/>
      <c r="AN7" s="859"/>
      <c r="AO7" s="859"/>
      <c r="AP7" s="859">
        <v>11946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7519</v>
      </c>
      <c r="R23" s="878"/>
      <c r="S23" s="878"/>
      <c r="T23" s="878"/>
      <c r="U23" s="878"/>
      <c r="V23" s="878">
        <v>7341</v>
      </c>
      <c r="W23" s="878"/>
      <c r="X23" s="878"/>
      <c r="Y23" s="878"/>
      <c r="Z23" s="878"/>
      <c r="AA23" s="878">
        <v>178</v>
      </c>
      <c r="AB23" s="878"/>
      <c r="AC23" s="878"/>
      <c r="AD23" s="878"/>
      <c r="AE23" s="879"/>
      <c r="AF23" s="880">
        <v>177</v>
      </c>
      <c r="AG23" s="878"/>
      <c r="AH23" s="878"/>
      <c r="AI23" s="878"/>
      <c r="AJ23" s="881"/>
      <c r="AK23" s="882"/>
      <c r="AL23" s="883"/>
      <c r="AM23" s="883"/>
      <c r="AN23" s="883"/>
      <c r="AO23" s="883"/>
      <c r="AP23" s="878">
        <v>11946</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1721</v>
      </c>
      <c r="R28" s="907"/>
      <c r="S28" s="907"/>
      <c r="T28" s="907"/>
      <c r="U28" s="907"/>
      <c r="V28" s="907">
        <v>1604</v>
      </c>
      <c r="W28" s="907"/>
      <c r="X28" s="907"/>
      <c r="Y28" s="907"/>
      <c r="Z28" s="907"/>
      <c r="AA28" s="907">
        <f>Q28-V28</f>
        <v>117</v>
      </c>
      <c r="AB28" s="907"/>
      <c r="AC28" s="907"/>
      <c r="AD28" s="907"/>
      <c r="AE28" s="908"/>
      <c r="AF28" s="909">
        <v>117</v>
      </c>
      <c r="AG28" s="907"/>
      <c r="AH28" s="907"/>
      <c r="AI28" s="907"/>
      <c r="AJ28" s="910"/>
      <c r="AK28" s="911">
        <v>137</v>
      </c>
      <c r="AL28" s="902"/>
      <c r="AM28" s="902"/>
      <c r="AN28" s="902"/>
      <c r="AO28" s="902"/>
      <c r="AP28" s="902" t="s">
        <v>509</v>
      </c>
      <c r="AQ28" s="902"/>
      <c r="AR28" s="902"/>
      <c r="AS28" s="902"/>
      <c r="AT28" s="902"/>
      <c r="AU28" s="902" t="s">
        <v>509</v>
      </c>
      <c r="AV28" s="902"/>
      <c r="AW28" s="902"/>
      <c r="AX28" s="902"/>
      <c r="AY28" s="902"/>
      <c r="AZ28" s="903" t="s">
        <v>509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140</v>
      </c>
      <c r="R29" s="843"/>
      <c r="S29" s="843"/>
      <c r="T29" s="843"/>
      <c r="U29" s="843"/>
      <c r="V29" s="843">
        <v>140</v>
      </c>
      <c r="W29" s="843"/>
      <c r="X29" s="843"/>
      <c r="Y29" s="843"/>
      <c r="Z29" s="843"/>
      <c r="AA29" s="843">
        <f t="shared" ref="AA29:AA34" si="0">Q29-V29</f>
        <v>0</v>
      </c>
      <c r="AB29" s="843"/>
      <c r="AC29" s="843"/>
      <c r="AD29" s="843"/>
      <c r="AE29" s="844"/>
      <c r="AF29" s="845">
        <v>0</v>
      </c>
      <c r="AG29" s="846"/>
      <c r="AH29" s="846"/>
      <c r="AI29" s="846"/>
      <c r="AJ29" s="847"/>
      <c r="AK29" s="914">
        <v>54</v>
      </c>
      <c r="AL29" s="915"/>
      <c r="AM29" s="915"/>
      <c r="AN29" s="915"/>
      <c r="AO29" s="915"/>
      <c r="AP29" s="915">
        <v>152</v>
      </c>
      <c r="AQ29" s="915"/>
      <c r="AR29" s="915"/>
      <c r="AS29" s="915"/>
      <c r="AT29" s="915"/>
      <c r="AU29" s="915">
        <v>45</v>
      </c>
      <c r="AV29" s="915"/>
      <c r="AW29" s="915"/>
      <c r="AX29" s="915"/>
      <c r="AY29" s="915"/>
      <c r="AZ29" s="916" t="s">
        <v>509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1757</v>
      </c>
      <c r="R30" s="843"/>
      <c r="S30" s="843"/>
      <c r="T30" s="843"/>
      <c r="U30" s="843"/>
      <c r="V30" s="843">
        <v>1741</v>
      </c>
      <c r="W30" s="843"/>
      <c r="X30" s="843"/>
      <c r="Y30" s="843"/>
      <c r="Z30" s="843"/>
      <c r="AA30" s="843">
        <f t="shared" si="0"/>
        <v>16</v>
      </c>
      <c r="AB30" s="843"/>
      <c r="AC30" s="843"/>
      <c r="AD30" s="843"/>
      <c r="AE30" s="844"/>
      <c r="AF30" s="845">
        <v>16</v>
      </c>
      <c r="AG30" s="846"/>
      <c r="AH30" s="846"/>
      <c r="AI30" s="846"/>
      <c r="AJ30" s="847"/>
      <c r="AK30" s="914">
        <v>279</v>
      </c>
      <c r="AL30" s="915"/>
      <c r="AM30" s="915"/>
      <c r="AN30" s="915"/>
      <c r="AO30" s="915"/>
      <c r="AP30" s="915" t="s">
        <v>509</v>
      </c>
      <c r="AQ30" s="915"/>
      <c r="AR30" s="915"/>
      <c r="AS30" s="915"/>
      <c r="AT30" s="915"/>
      <c r="AU30" s="915" t="s">
        <v>509</v>
      </c>
      <c r="AV30" s="915"/>
      <c r="AW30" s="915"/>
      <c r="AX30" s="915"/>
      <c r="AY30" s="915"/>
      <c r="AZ30" s="916" t="s">
        <v>509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401</v>
      </c>
      <c r="C31" s="840"/>
      <c r="D31" s="840"/>
      <c r="E31" s="840"/>
      <c r="F31" s="840"/>
      <c r="G31" s="840"/>
      <c r="H31" s="840"/>
      <c r="I31" s="840"/>
      <c r="J31" s="840"/>
      <c r="K31" s="840"/>
      <c r="L31" s="840"/>
      <c r="M31" s="840"/>
      <c r="N31" s="840"/>
      <c r="O31" s="840"/>
      <c r="P31" s="841"/>
      <c r="Q31" s="842">
        <v>125</v>
      </c>
      <c r="R31" s="843"/>
      <c r="S31" s="843"/>
      <c r="T31" s="843"/>
      <c r="U31" s="843"/>
      <c r="V31" s="843">
        <v>121</v>
      </c>
      <c r="W31" s="843"/>
      <c r="X31" s="843"/>
      <c r="Y31" s="843"/>
      <c r="Z31" s="843"/>
      <c r="AA31" s="843">
        <f t="shared" si="0"/>
        <v>4</v>
      </c>
      <c r="AB31" s="843"/>
      <c r="AC31" s="843"/>
      <c r="AD31" s="843"/>
      <c r="AE31" s="844"/>
      <c r="AF31" s="845">
        <v>4</v>
      </c>
      <c r="AG31" s="846"/>
      <c r="AH31" s="846"/>
      <c r="AI31" s="846"/>
      <c r="AJ31" s="847"/>
      <c r="AK31" s="914">
        <v>55</v>
      </c>
      <c r="AL31" s="915"/>
      <c r="AM31" s="915"/>
      <c r="AN31" s="915"/>
      <c r="AO31" s="915"/>
      <c r="AP31" s="915" t="s">
        <v>509</v>
      </c>
      <c r="AQ31" s="915"/>
      <c r="AR31" s="915"/>
      <c r="AS31" s="915"/>
      <c r="AT31" s="915"/>
      <c r="AU31" s="915" t="s">
        <v>509</v>
      </c>
      <c r="AV31" s="915"/>
      <c r="AW31" s="915"/>
      <c r="AX31" s="915"/>
      <c r="AY31" s="915"/>
      <c r="AZ31" s="916" t="s">
        <v>509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340</v>
      </c>
      <c r="R32" s="843"/>
      <c r="S32" s="843"/>
      <c r="T32" s="843"/>
      <c r="U32" s="843"/>
      <c r="V32" s="843">
        <v>285</v>
      </c>
      <c r="W32" s="843"/>
      <c r="X32" s="843"/>
      <c r="Y32" s="843"/>
      <c r="Z32" s="843"/>
      <c r="AA32" s="843">
        <f t="shared" si="0"/>
        <v>55</v>
      </c>
      <c r="AB32" s="843"/>
      <c r="AC32" s="843"/>
      <c r="AD32" s="843"/>
      <c r="AE32" s="844"/>
      <c r="AF32" s="845">
        <v>264</v>
      </c>
      <c r="AG32" s="846"/>
      <c r="AH32" s="846"/>
      <c r="AI32" s="846"/>
      <c r="AJ32" s="847"/>
      <c r="AK32" s="914">
        <v>32</v>
      </c>
      <c r="AL32" s="915"/>
      <c r="AM32" s="915"/>
      <c r="AN32" s="915"/>
      <c r="AO32" s="915"/>
      <c r="AP32" s="915">
        <v>1729</v>
      </c>
      <c r="AQ32" s="915"/>
      <c r="AR32" s="915"/>
      <c r="AS32" s="915"/>
      <c r="AT32" s="915"/>
      <c r="AU32" s="915">
        <v>240</v>
      </c>
      <c r="AV32" s="915"/>
      <c r="AW32" s="915"/>
      <c r="AX32" s="915"/>
      <c r="AY32" s="915"/>
      <c r="AZ32" s="916" t="s">
        <v>509</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40</v>
      </c>
      <c r="R33" s="843"/>
      <c r="S33" s="843"/>
      <c r="T33" s="843"/>
      <c r="U33" s="843"/>
      <c r="V33" s="843">
        <v>39</v>
      </c>
      <c r="W33" s="843"/>
      <c r="X33" s="843"/>
      <c r="Y33" s="843"/>
      <c r="Z33" s="843"/>
      <c r="AA33" s="843">
        <f t="shared" si="0"/>
        <v>1</v>
      </c>
      <c r="AB33" s="843"/>
      <c r="AC33" s="843"/>
      <c r="AD33" s="843"/>
      <c r="AE33" s="844"/>
      <c r="AF33" s="845">
        <v>0</v>
      </c>
      <c r="AG33" s="846"/>
      <c r="AH33" s="846"/>
      <c r="AI33" s="846"/>
      <c r="AJ33" s="847"/>
      <c r="AK33" s="914">
        <v>33</v>
      </c>
      <c r="AL33" s="915"/>
      <c r="AM33" s="915"/>
      <c r="AN33" s="915"/>
      <c r="AO33" s="915"/>
      <c r="AP33" s="915">
        <v>161</v>
      </c>
      <c r="AQ33" s="915"/>
      <c r="AR33" s="915"/>
      <c r="AS33" s="915"/>
      <c r="AT33" s="915"/>
      <c r="AU33" s="915">
        <v>161</v>
      </c>
      <c r="AV33" s="915"/>
      <c r="AW33" s="915"/>
      <c r="AX33" s="915"/>
      <c r="AY33" s="915"/>
      <c r="AZ33" s="916" t="s">
        <v>509</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406</v>
      </c>
      <c r="C34" s="840"/>
      <c r="D34" s="840"/>
      <c r="E34" s="840"/>
      <c r="F34" s="840"/>
      <c r="G34" s="840"/>
      <c r="H34" s="840"/>
      <c r="I34" s="840"/>
      <c r="J34" s="840"/>
      <c r="K34" s="840"/>
      <c r="L34" s="840"/>
      <c r="M34" s="840"/>
      <c r="N34" s="840"/>
      <c r="O34" s="840"/>
      <c r="P34" s="841"/>
      <c r="Q34" s="842">
        <v>26</v>
      </c>
      <c r="R34" s="843"/>
      <c r="S34" s="843"/>
      <c r="T34" s="843"/>
      <c r="U34" s="843"/>
      <c r="V34" s="843">
        <v>26</v>
      </c>
      <c r="W34" s="843"/>
      <c r="X34" s="843"/>
      <c r="Y34" s="843"/>
      <c r="Z34" s="843"/>
      <c r="AA34" s="843">
        <f t="shared" si="0"/>
        <v>0</v>
      </c>
      <c r="AB34" s="843"/>
      <c r="AC34" s="843"/>
      <c r="AD34" s="843"/>
      <c r="AE34" s="844"/>
      <c r="AF34" s="845">
        <v>0</v>
      </c>
      <c r="AG34" s="846"/>
      <c r="AH34" s="846"/>
      <c r="AI34" s="846"/>
      <c r="AJ34" s="847"/>
      <c r="AK34" s="914">
        <v>22</v>
      </c>
      <c r="AL34" s="915"/>
      <c r="AM34" s="915"/>
      <c r="AN34" s="915"/>
      <c r="AO34" s="915"/>
      <c r="AP34" s="915">
        <v>123</v>
      </c>
      <c r="AQ34" s="915"/>
      <c r="AR34" s="915"/>
      <c r="AS34" s="915"/>
      <c r="AT34" s="915"/>
      <c r="AU34" s="915">
        <v>123</v>
      </c>
      <c r="AV34" s="915"/>
      <c r="AW34" s="915"/>
      <c r="AX34" s="915"/>
      <c r="AY34" s="915"/>
      <c r="AZ34" s="916" t="s">
        <v>509</v>
      </c>
      <c r="BA34" s="916"/>
      <c r="BB34" s="916"/>
      <c r="BC34" s="916"/>
      <c r="BD34" s="916"/>
      <c r="BE34" s="912" t="s">
        <v>407</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401</v>
      </c>
      <c r="AG63" s="926"/>
      <c r="AH63" s="926"/>
      <c r="AI63" s="926"/>
      <c r="AJ63" s="927"/>
      <c r="AK63" s="928"/>
      <c r="AL63" s="923"/>
      <c r="AM63" s="923"/>
      <c r="AN63" s="923"/>
      <c r="AO63" s="923"/>
      <c r="AP63" s="926">
        <f>AP29+AP32+AP33+AP34</f>
        <v>2165</v>
      </c>
      <c r="AQ63" s="926"/>
      <c r="AR63" s="926"/>
      <c r="AS63" s="926"/>
      <c r="AT63" s="926"/>
      <c r="AU63" s="926">
        <f>AU29+AU32+AU33+AU34</f>
        <v>569</v>
      </c>
      <c r="AV63" s="926"/>
      <c r="AW63" s="926"/>
      <c r="AX63" s="926"/>
      <c r="AY63" s="926"/>
      <c r="AZ63" s="930"/>
      <c r="BA63" s="930"/>
      <c r="BB63" s="930"/>
      <c r="BC63" s="930"/>
      <c r="BD63" s="930"/>
      <c r="BE63" s="931"/>
      <c r="BF63" s="931"/>
      <c r="BG63" s="931"/>
      <c r="BH63" s="931"/>
      <c r="BI63" s="932"/>
      <c r="BJ63" s="933" t="s">
        <v>387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394</v>
      </c>
      <c r="AL66" s="825"/>
      <c r="AM66" s="825"/>
      <c r="AN66" s="825"/>
      <c r="AO66" s="826"/>
      <c r="AP66" s="801" t="s">
        <v>416</v>
      </c>
      <c r="AQ66" s="802"/>
      <c r="AR66" s="802"/>
      <c r="AS66" s="802"/>
      <c r="AT66" s="803"/>
      <c r="AU66" s="801" t="s">
        <v>417</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572</v>
      </c>
      <c r="C68" s="954"/>
      <c r="D68" s="954"/>
      <c r="E68" s="954"/>
      <c r="F68" s="954"/>
      <c r="G68" s="954"/>
      <c r="H68" s="954"/>
      <c r="I68" s="954"/>
      <c r="J68" s="954"/>
      <c r="K68" s="954"/>
      <c r="L68" s="954"/>
      <c r="M68" s="954"/>
      <c r="N68" s="954"/>
      <c r="O68" s="954"/>
      <c r="P68" s="955"/>
      <c r="Q68" s="956">
        <v>9567</v>
      </c>
      <c r="R68" s="950"/>
      <c r="S68" s="950"/>
      <c r="T68" s="950"/>
      <c r="U68" s="950"/>
      <c r="V68" s="950">
        <v>7806</v>
      </c>
      <c r="W68" s="950"/>
      <c r="X68" s="950"/>
      <c r="Y68" s="950"/>
      <c r="Z68" s="950"/>
      <c r="AA68" s="950">
        <f>Q68-V68</f>
        <v>1761</v>
      </c>
      <c r="AB68" s="950"/>
      <c r="AC68" s="950"/>
      <c r="AD68" s="950"/>
      <c r="AE68" s="950"/>
      <c r="AF68" s="950">
        <v>1761</v>
      </c>
      <c r="AG68" s="950"/>
      <c r="AH68" s="950"/>
      <c r="AI68" s="950"/>
      <c r="AJ68" s="950"/>
      <c r="AK68" s="950" t="s">
        <v>509</v>
      </c>
      <c r="AL68" s="950"/>
      <c r="AM68" s="950"/>
      <c r="AN68" s="950"/>
      <c r="AO68" s="950"/>
      <c r="AP68" s="950" t="s">
        <v>509</v>
      </c>
      <c r="AQ68" s="950"/>
      <c r="AR68" s="950"/>
      <c r="AS68" s="950"/>
      <c r="AT68" s="950"/>
      <c r="AU68" s="950" t="s">
        <v>509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573</v>
      </c>
      <c r="C69" s="958"/>
      <c r="D69" s="958"/>
      <c r="E69" s="958"/>
      <c r="F69" s="958"/>
      <c r="G69" s="958"/>
      <c r="H69" s="958"/>
      <c r="I69" s="958"/>
      <c r="J69" s="958"/>
      <c r="K69" s="958"/>
      <c r="L69" s="958"/>
      <c r="M69" s="958"/>
      <c r="N69" s="958"/>
      <c r="O69" s="958"/>
      <c r="P69" s="959"/>
      <c r="Q69" s="960">
        <v>160</v>
      </c>
      <c r="R69" s="915"/>
      <c r="S69" s="915"/>
      <c r="T69" s="915"/>
      <c r="U69" s="915"/>
      <c r="V69" s="915">
        <v>159</v>
      </c>
      <c r="W69" s="915"/>
      <c r="X69" s="915"/>
      <c r="Y69" s="915"/>
      <c r="Z69" s="915"/>
      <c r="AA69" s="915">
        <f t="shared" ref="AA69:AA77" si="1">Q69-V69</f>
        <v>1</v>
      </c>
      <c r="AB69" s="915"/>
      <c r="AC69" s="915"/>
      <c r="AD69" s="915"/>
      <c r="AE69" s="915"/>
      <c r="AF69" s="915">
        <v>1</v>
      </c>
      <c r="AG69" s="915"/>
      <c r="AH69" s="915"/>
      <c r="AI69" s="915"/>
      <c r="AJ69" s="915"/>
      <c r="AK69" s="915">
        <v>14</v>
      </c>
      <c r="AL69" s="915"/>
      <c r="AM69" s="915"/>
      <c r="AN69" s="915"/>
      <c r="AO69" s="915"/>
      <c r="AP69" s="915" t="s">
        <v>509</v>
      </c>
      <c r="AQ69" s="915"/>
      <c r="AR69" s="915"/>
      <c r="AS69" s="915"/>
      <c r="AT69" s="915"/>
      <c r="AU69" s="915" t="s">
        <v>509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574</v>
      </c>
      <c r="C70" s="958"/>
      <c r="D70" s="958"/>
      <c r="E70" s="958"/>
      <c r="F70" s="958"/>
      <c r="G70" s="958"/>
      <c r="H70" s="958"/>
      <c r="I70" s="958"/>
      <c r="J70" s="958"/>
      <c r="K70" s="958"/>
      <c r="L70" s="958"/>
      <c r="M70" s="958"/>
      <c r="N70" s="958"/>
      <c r="O70" s="958"/>
      <c r="P70" s="959"/>
      <c r="Q70" s="960">
        <v>565</v>
      </c>
      <c r="R70" s="915"/>
      <c r="S70" s="915"/>
      <c r="T70" s="915"/>
      <c r="U70" s="915"/>
      <c r="V70" s="915">
        <v>535</v>
      </c>
      <c r="W70" s="915"/>
      <c r="X70" s="915"/>
      <c r="Y70" s="915"/>
      <c r="Z70" s="915"/>
      <c r="AA70" s="915">
        <f t="shared" si="1"/>
        <v>30</v>
      </c>
      <c r="AB70" s="915"/>
      <c r="AC70" s="915"/>
      <c r="AD70" s="915"/>
      <c r="AE70" s="915"/>
      <c r="AF70" s="915">
        <v>30</v>
      </c>
      <c r="AG70" s="915"/>
      <c r="AH70" s="915"/>
      <c r="AI70" s="915"/>
      <c r="AJ70" s="915"/>
      <c r="AK70" s="915">
        <v>24</v>
      </c>
      <c r="AL70" s="915"/>
      <c r="AM70" s="915"/>
      <c r="AN70" s="915"/>
      <c r="AO70" s="915"/>
      <c r="AP70" s="915" t="s">
        <v>509</v>
      </c>
      <c r="AQ70" s="915"/>
      <c r="AR70" s="915"/>
      <c r="AS70" s="915"/>
      <c r="AT70" s="915"/>
      <c r="AU70" s="915" t="s">
        <v>509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575</v>
      </c>
      <c r="C71" s="958"/>
      <c r="D71" s="958"/>
      <c r="E71" s="958"/>
      <c r="F71" s="958"/>
      <c r="G71" s="958"/>
      <c r="H71" s="958"/>
      <c r="I71" s="958"/>
      <c r="J71" s="958"/>
      <c r="K71" s="958"/>
      <c r="L71" s="958"/>
      <c r="M71" s="958"/>
      <c r="N71" s="958"/>
      <c r="O71" s="958"/>
      <c r="P71" s="959"/>
      <c r="Q71" s="960">
        <v>171813</v>
      </c>
      <c r="R71" s="915"/>
      <c r="S71" s="915"/>
      <c r="T71" s="915"/>
      <c r="U71" s="915"/>
      <c r="V71" s="915">
        <v>167384</v>
      </c>
      <c r="W71" s="915"/>
      <c r="X71" s="915"/>
      <c r="Y71" s="915"/>
      <c r="Z71" s="915"/>
      <c r="AA71" s="915">
        <f t="shared" si="1"/>
        <v>4429</v>
      </c>
      <c r="AB71" s="915"/>
      <c r="AC71" s="915"/>
      <c r="AD71" s="915"/>
      <c r="AE71" s="915"/>
      <c r="AF71" s="915">
        <v>4426</v>
      </c>
      <c r="AG71" s="915"/>
      <c r="AH71" s="915"/>
      <c r="AI71" s="915"/>
      <c r="AJ71" s="915"/>
      <c r="AK71" s="915">
        <v>6995</v>
      </c>
      <c r="AL71" s="915"/>
      <c r="AM71" s="915"/>
      <c r="AN71" s="915"/>
      <c r="AO71" s="915"/>
      <c r="AP71" s="915" t="s">
        <v>509</v>
      </c>
      <c r="AQ71" s="915"/>
      <c r="AR71" s="915"/>
      <c r="AS71" s="915"/>
      <c r="AT71" s="915"/>
      <c r="AU71" s="915" t="s">
        <v>509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576</v>
      </c>
      <c r="C72" s="958"/>
      <c r="D72" s="958"/>
      <c r="E72" s="958"/>
      <c r="F72" s="958"/>
      <c r="G72" s="958"/>
      <c r="H72" s="958"/>
      <c r="I72" s="958"/>
      <c r="J72" s="958"/>
      <c r="K72" s="958"/>
      <c r="L72" s="958"/>
      <c r="M72" s="958"/>
      <c r="N72" s="958"/>
      <c r="O72" s="958"/>
      <c r="P72" s="959"/>
      <c r="Q72" s="960">
        <v>849</v>
      </c>
      <c r="R72" s="915"/>
      <c r="S72" s="915"/>
      <c r="T72" s="915"/>
      <c r="U72" s="915"/>
      <c r="V72" s="915">
        <v>824</v>
      </c>
      <c r="W72" s="915"/>
      <c r="X72" s="915"/>
      <c r="Y72" s="915"/>
      <c r="Z72" s="915"/>
      <c r="AA72" s="915">
        <f t="shared" si="1"/>
        <v>25</v>
      </c>
      <c r="AB72" s="915"/>
      <c r="AC72" s="915"/>
      <c r="AD72" s="915"/>
      <c r="AE72" s="915"/>
      <c r="AF72" s="915">
        <v>25</v>
      </c>
      <c r="AG72" s="915"/>
      <c r="AH72" s="915"/>
      <c r="AI72" s="915"/>
      <c r="AJ72" s="915"/>
      <c r="AK72" s="915">
        <v>22</v>
      </c>
      <c r="AL72" s="915"/>
      <c r="AM72" s="915"/>
      <c r="AN72" s="915"/>
      <c r="AO72" s="915"/>
      <c r="AP72" s="915" t="s">
        <v>509</v>
      </c>
      <c r="AQ72" s="915"/>
      <c r="AR72" s="915"/>
      <c r="AS72" s="915"/>
      <c r="AT72" s="915"/>
      <c r="AU72" s="915" t="s">
        <v>509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577</v>
      </c>
      <c r="C73" s="958"/>
      <c r="D73" s="958"/>
      <c r="E73" s="958"/>
      <c r="F73" s="958"/>
      <c r="G73" s="958"/>
      <c r="H73" s="958"/>
      <c r="I73" s="958"/>
      <c r="J73" s="958"/>
      <c r="K73" s="958"/>
      <c r="L73" s="958"/>
      <c r="M73" s="958"/>
      <c r="N73" s="958"/>
      <c r="O73" s="958"/>
      <c r="P73" s="959"/>
      <c r="Q73" s="960">
        <v>2346</v>
      </c>
      <c r="R73" s="915"/>
      <c r="S73" s="915"/>
      <c r="T73" s="915"/>
      <c r="U73" s="915"/>
      <c r="V73" s="915">
        <v>2251</v>
      </c>
      <c r="W73" s="915"/>
      <c r="X73" s="915"/>
      <c r="Y73" s="915"/>
      <c r="Z73" s="915"/>
      <c r="AA73" s="915">
        <f t="shared" si="1"/>
        <v>95</v>
      </c>
      <c r="AB73" s="915"/>
      <c r="AC73" s="915"/>
      <c r="AD73" s="915"/>
      <c r="AE73" s="915"/>
      <c r="AF73" s="915">
        <v>53</v>
      </c>
      <c r="AG73" s="915"/>
      <c r="AH73" s="915"/>
      <c r="AI73" s="915"/>
      <c r="AJ73" s="915"/>
      <c r="AK73" s="915" t="s">
        <v>509</v>
      </c>
      <c r="AL73" s="915"/>
      <c r="AM73" s="915"/>
      <c r="AN73" s="915"/>
      <c r="AO73" s="915"/>
      <c r="AP73" s="915">
        <v>41</v>
      </c>
      <c r="AQ73" s="915"/>
      <c r="AR73" s="915"/>
      <c r="AS73" s="915"/>
      <c r="AT73" s="915"/>
      <c r="AU73" s="915" t="s">
        <v>509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578</v>
      </c>
      <c r="C74" s="958"/>
      <c r="D74" s="958"/>
      <c r="E74" s="958"/>
      <c r="F74" s="958"/>
      <c r="G74" s="958"/>
      <c r="H74" s="958"/>
      <c r="I74" s="958"/>
      <c r="J74" s="958"/>
      <c r="K74" s="958"/>
      <c r="L74" s="958"/>
      <c r="M74" s="958"/>
      <c r="N74" s="958"/>
      <c r="O74" s="958"/>
      <c r="P74" s="959"/>
      <c r="Q74" s="960">
        <v>14585</v>
      </c>
      <c r="R74" s="915"/>
      <c r="S74" s="915"/>
      <c r="T74" s="915"/>
      <c r="U74" s="915"/>
      <c r="V74" s="915">
        <v>14970</v>
      </c>
      <c r="W74" s="915"/>
      <c r="X74" s="915"/>
      <c r="Y74" s="915"/>
      <c r="Z74" s="915"/>
      <c r="AA74" s="915">
        <v>-384</v>
      </c>
      <c r="AB74" s="915"/>
      <c r="AC74" s="915"/>
      <c r="AD74" s="915"/>
      <c r="AE74" s="915"/>
      <c r="AF74" s="915">
        <v>2309</v>
      </c>
      <c r="AG74" s="915"/>
      <c r="AH74" s="915"/>
      <c r="AI74" s="915"/>
      <c r="AJ74" s="915"/>
      <c r="AK74" s="915">
        <v>2339</v>
      </c>
      <c r="AL74" s="915"/>
      <c r="AM74" s="915"/>
      <c r="AN74" s="915"/>
      <c r="AO74" s="915"/>
      <c r="AP74" s="915">
        <v>5836</v>
      </c>
      <c r="AQ74" s="915"/>
      <c r="AR74" s="915"/>
      <c r="AS74" s="915"/>
      <c r="AT74" s="915"/>
      <c r="AU74" s="915">
        <v>141</v>
      </c>
      <c r="AV74" s="915"/>
      <c r="AW74" s="915"/>
      <c r="AX74" s="915"/>
      <c r="AY74" s="915"/>
      <c r="AZ74" s="961" t="s">
        <v>582</v>
      </c>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579</v>
      </c>
      <c r="C75" s="958"/>
      <c r="D75" s="958"/>
      <c r="E75" s="958"/>
      <c r="F75" s="958"/>
      <c r="G75" s="958"/>
      <c r="H75" s="958"/>
      <c r="I75" s="958"/>
      <c r="J75" s="958"/>
      <c r="K75" s="958"/>
      <c r="L75" s="958"/>
      <c r="M75" s="958"/>
      <c r="N75" s="958"/>
      <c r="O75" s="958"/>
      <c r="P75" s="959"/>
      <c r="Q75" s="963">
        <v>109</v>
      </c>
      <c r="R75" s="964"/>
      <c r="S75" s="964"/>
      <c r="T75" s="964"/>
      <c r="U75" s="914"/>
      <c r="V75" s="965">
        <v>99</v>
      </c>
      <c r="W75" s="964"/>
      <c r="X75" s="964"/>
      <c r="Y75" s="964"/>
      <c r="Z75" s="914"/>
      <c r="AA75" s="965">
        <v>9</v>
      </c>
      <c r="AB75" s="964"/>
      <c r="AC75" s="964"/>
      <c r="AD75" s="964"/>
      <c r="AE75" s="914"/>
      <c r="AF75" s="965">
        <v>9</v>
      </c>
      <c r="AG75" s="964"/>
      <c r="AH75" s="964"/>
      <c r="AI75" s="964"/>
      <c r="AJ75" s="914"/>
      <c r="AK75" s="965">
        <v>16</v>
      </c>
      <c r="AL75" s="964"/>
      <c r="AM75" s="964"/>
      <c r="AN75" s="964"/>
      <c r="AO75" s="914"/>
      <c r="AP75" s="965" t="s">
        <v>509</v>
      </c>
      <c r="AQ75" s="964"/>
      <c r="AR75" s="964"/>
      <c r="AS75" s="964"/>
      <c r="AT75" s="914"/>
      <c r="AU75" s="965" t="s">
        <v>509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580</v>
      </c>
      <c r="C76" s="958"/>
      <c r="D76" s="958"/>
      <c r="E76" s="958"/>
      <c r="F76" s="958"/>
      <c r="G76" s="958"/>
      <c r="H76" s="958"/>
      <c r="I76" s="958"/>
      <c r="J76" s="958"/>
      <c r="K76" s="958"/>
      <c r="L76" s="958"/>
      <c r="M76" s="958"/>
      <c r="N76" s="958"/>
      <c r="O76" s="958"/>
      <c r="P76" s="959"/>
      <c r="Q76" s="963">
        <v>281</v>
      </c>
      <c r="R76" s="964"/>
      <c r="S76" s="964"/>
      <c r="T76" s="964"/>
      <c r="U76" s="914"/>
      <c r="V76" s="965">
        <v>278</v>
      </c>
      <c r="W76" s="964"/>
      <c r="X76" s="964"/>
      <c r="Y76" s="964"/>
      <c r="Z76" s="914"/>
      <c r="AA76" s="965">
        <f t="shared" si="1"/>
        <v>3</v>
      </c>
      <c r="AB76" s="964"/>
      <c r="AC76" s="964"/>
      <c r="AD76" s="964"/>
      <c r="AE76" s="914"/>
      <c r="AF76" s="965">
        <v>3</v>
      </c>
      <c r="AG76" s="964"/>
      <c r="AH76" s="964"/>
      <c r="AI76" s="964"/>
      <c r="AJ76" s="914"/>
      <c r="AK76" s="965">
        <v>21</v>
      </c>
      <c r="AL76" s="964"/>
      <c r="AM76" s="964"/>
      <c r="AN76" s="964"/>
      <c r="AO76" s="914"/>
      <c r="AP76" s="965" t="s">
        <v>509</v>
      </c>
      <c r="AQ76" s="964"/>
      <c r="AR76" s="964"/>
      <c r="AS76" s="964"/>
      <c r="AT76" s="914"/>
      <c r="AU76" s="965" t="s">
        <v>509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581</v>
      </c>
      <c r="C77" s="958"/>
      <c r="D77" s="958"/>
      <c r="E77" s="958"/>
      <c r="F77" s="958"/>
      <c r="G77" s="958"/>
      <c r="H77" s="958"/>
      <c r="I77" s="958"/>
      <c r="J77" s="958"/>
      <c r="K77" s="958"/>
      <c r="L77" s="958"/>
      <c r="M77" s="958"/>
      <c r="N77" s="958"/>
      <c r="O77" s="958"/>
      <c r="P77" s="959"/>
      <c r="Q77" s="963">
        <v>1901</v>
      </c>
      <c r="R77" s="964"/>
      <c r="S77" s="964"/>
      <c r="T77" s="964"/>
      <c r="U77" s="914"/>
      <c r="V77" s="965">
        <v>1869</v>
      </c>
      <c r="W77" s="964"/>
      <c r="X77" s="964"/>
      <c r="Y77" s="964"/>
      <c r="Z77" s="914"/>
      <c r="AA77" s="965">
        <f t="shared" si="1"/>
        <v>32</v>
      </c>
      <c r="AB77" s="964"/>
      <c r="AC77" s="964"/>
      <c r="AD77" s="964"/>
      <c r="AE77" s="914"/>
      <c r="AF77" s="965">
        <v>32</v>
      </c>
      <c r="AG77" s="964"/>
      <c r="AH77" s="964"/>
      <c r="AI77" s="964"/>
      <c r="AJ77" s="914"/>
      <c r="AK77" s="965">
        <v>31</v>
      </c>
      <c r="AL77" s="964"/>
      <c r="AM77" s="964"/>
      <c r="AN77" s="964"/>
      <c r="AO77" s="914"/>
      <c r="AP77" s="965">
        <v>163</v>
      </c>
      <c r="AQ77" s="964"/>
      <c r="AR77" s="964"/>
      <c r="AS77" s="964"/>
      <c r="AT77" s="914"/>
      <c r="AU77" s="965">
        <v>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AF68+AF69+AF70+AF71+AF72+AF73+AF74+AF75+AF76+AF77</f>
        <v>8649</v>
      </c>
      <c r="AG88" s="926"/>
      <c r="AH88" s="926"/>
      <c r="AI88" s="926"/>
      <c r="AJ88" s="926"/>
      <c r="AK88" s="923"/>
      <c r="AL88" s="923"/>
      <c r="AM88" s="923"/>
      <c r="AN88" s="923"/>
      <c r="AO88" s="923"/>
      <c r="AP88" s="926">
        <f>AP73+AP74+AP77</f>
        <v>6040</v>
      </c>
      <c r="AQ88" s="926"/>
      <c r="AR88" s="926"/>
      <c r="AS88" s="926"/>
      <c r="AT88" s="926"/>
      <c r="AU88" s="926">
        <v>141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303</v>
      </c>
      <c r="AG109" s="979"/>
      <c r="AH109" s="979"/>
      <c r="AI109" s="979"/>
      <c r="AJ109" s="980"/>
      <c r="AK109" s="978" t="s">
        <v>302</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303</v>
      </c>
      <c r="BW109" s="979"/>
      <c r="BX109" s="979"/>
      <c r="BY109" s="979"/>
      <c r="BZ109" s="980"/>
      <c r="CA109" s="978" t="s">
        <v>302</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303</v>
      </c>
      <c r="DM109" s="979"/>
      <c r="DN109" s="979"/>
      <c r="DO109" s="979"/>
      <c r="DP109" s="980"/>
      <c r="DQ109" s="978" t="s">
        <v>302</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1129248</v>
      </c>
      <c r="AB110" s="986"/>
      <c r="AC110" s="986"/>
      <c r="AD110" s="986"/>
      <c r="AE110" s="987"/>
      <c r="AF110" s="988">
        <v>1153906</v>
      </c>
      <c r="AG110" s="986"/>
      <c r="AH110" s="986"/>
      <c r="AI110" s="986"/>
      <c r="AJ110" s="987"/>
      <c r="AK110" s="988">
        <v>1200533</v>
      </c>
      <c r="AL110" s="986"/>
      <c r="AM110" s="986"/>
      <c r="AN110" s="986"/>
      <c r="AO110" s="987"/>
      <c r="AP110" s="989">
        <v>32.5</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12523740</v>
      </c>
      <c r="BR110" s="1021"/>
      <c r="BS110" s="1021"/>
      <c r="BT110" s="1021"/>
      <c r="BU110" s="1021"/>
      <c r="BV110" s="1021">
        <v>12240533</v>
      </c>
      <c r="BW110" s="1021"/>
      <c r="BX110" s="1021"/>
      <c r="BY110" s="1021"/>
      <c r="BZ110" s="1021"/>
      <c r="CA110" s="1021">
        <v>11945663</v>
      </c>
      <c r="CB110" s="1021"/>
      <c r="CC110" s="1021"/>
      <c r="CD110" s="1021"/>
      <c r="CE110" s="1021"/>
      <c r="CF110" s="1035">
        <v>323.39999999999998</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434</v>
      </c>
      <c r="DH110" s="1021"/>
      <c r="DI110" s="1021"/>
      <c r="DJ110" s="1021"/>
      <c r="DK110" s="1021"/>
      <c r="DL110" s="1021" t="s">
        <v>127</v>
      </c>
      <c r="DM110" s="1021"/>
      <c r="DN110" s="1021"/>
      <c r="DO110" s="1021"/>
      <c r="DP110" s="1021"/>
      <c r="DQ110" s="1021" t="s">
        <v>435</v>
      </c>
      <c r="DR110" s="1021"/>
      <c r="DS110" s="1021"/>
      <c r="DT110" s="1021"/>
      <c r="DU110" s="1021"/>
      <c r="DV110" s="1022" t="s">
        <v>127</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435</v>
      </c>
      <c r="AG111" s="1028"/>
      <c r="AH111" s="1028"/>
      <c r="AI111" s="1028"/>
      <c r="AJ111" s="1029"/>
      <c r="AK111" s="1030" t="s">
        <v>435</v>
      </c>
      <c r="AL111" s="1028"/>
      <c r="AM111" s="1028"/>
      <c r="AN111" s="1028"/>
      <c r="AO111" s="1029"/>
      <c r="AP111" s="1031" t="s">
        <v>434</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2437</v>
      </c>
      <c r="BR111" s="1014"/>
      <c r="BS111" s="1014"/>
      <c r="BT111" s="1014"/>
      <c r="BU111" s="1014"/>
      <c r="BV111" s="1014" t="s">
        <v>435</v>
      </c>
      <c r="BW111" s="1014"/>
      <c r="BX111" s="1014"/>
      <c r="BY111" s="1014"/>
      <c r="BZ111" s="1014"/>
      <c r="CA111" s="1014" t="s">
        <v>435</v>
      </c>
      <c r="CB111" s="1014"/>
      <c r="CC111" s="1014"/>
      <c r="CD111" s="1014"/>
      <c r="CE111" s="1014"/>
      <c r="CF111" s="1008" t="s">
        <v>127</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435</v>
      </c>
      <c r="DM111" s="1014"/>
      <c r="DN111" s="1014"/>
      <c r="DO111" s="1014"/>
      <c r="DP111" s="1014"/>
      <c r="DQ111" s="1014" t="s">
        <v>127</v>
      </c>
      <c r="DR111" s="1014"/>
      <c r="DS111" s="1014"/>
      <c r="DT111" s="1014"/>
      <c r="DU111" s="1014"/>
      <c r="DV111" s="1015" t="s">
        <v>435</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435</v>
      </c>
      <c r="AG112" s="1053"/>
      <c r="AH112" s="1053"/>
      <c r="AI112" s="1053"/>
      <c r="AJ112" s="1054"/>
      <c r="AK112" s="1055" t="s">
        <v>435</v>
      </c>
      <c r="AL112" s="1053"/>
      <c r="AM112" s="1053"/>
      <c r="AN112" s="1053"/>
      <c r="AO112" s="1054"/>
      <c r="AP112" s="1056" t="s">
        <v>127</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564041</v>
      </c>
      <c r="BR112" s="1014"/>
      <c r="BS112" s="1014"/>
      <c r="BT112" s="1014"/>
      <c r="BU112" s="1014"/>
      <c r="BV112" s="1014">
        <v>584632</v>
      </c>
      <c r="BW112" s="1014"/>
      <c r="BX112" s="1014"/>
      <c r="BY112" s="1014"/>
      <c r="BZ112" s="1014"/>
      <c r="CA112" s="1014">
        <v>569307</v>
      </c>
      <c r="CB112" s="1014"/>
      <c r="CC112" s="1014"/>
      <c r="CD112" s="1014"/>
      <c r="CE112" s="1014"/>
      <c r="CF112" s="1008">
        <v>15.4</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63205</v>
      </c>
      <c r="AB113" s="1028"/>
      <c r="AC113" s="1028"/>
      <c r="AD113" s="1028"/>
      <c r="AE113" s="1029"/>
      <c r="AF113" s="1030">
        <v>85588</v>
      </c>
      <c r="AG113" s="1028"/>
      <c r="AH113" s="1028"/>
      <c r="AI113" s="1028"/>
      <c r="AJ113" s="1029"/>
      <c r="AK113" s="1030">
        <v>82470</v>
      </c>
      <c r="AL113" s="1028"/>
      <c r="AM113" s="1028"/>
      <c r="AN113" s="1028"/>
      <c r="AO113" s="1029"/>
      <c r="AP113" s="1031">
        <v>2.2000000000000002</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95978</v>
      </c>
      <c r="BR113" s="1014"/>
      <c r="BS113" s="1014"/>
      <c r="BT113" s="1014"/>
      <c r="BU113" s="1014"/>
      <c r="BV113" s="1014">
        <v>109184</v>
      </c>
      <c r="BW113" s="1014"/>
      <c r="BX113" s="1014"/>
      <c r="BY113" s="1014"/>
      <c r="BZ113" s="1014"/>
      <c r="CA113" s="1014">
        <v>143733</v>
      </c>
      <c r="CB113" s="1014"/>
      <c r="CC113" s="1014"/>
      <c r="CD113" s="1014"/>
      <c r="CE113" s="1014"/>
      <c r="CF113" s="1008">
        <v>3.9</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2437</v>
      </c>
      <c r="DH113" s="1053"/>
      <c r="DI113" s="1053"/>
      <c r="DJ113" s="1053"/>
      <c r="DK113" s="1054"/>
      <c r="DL113" s="1055" t="s">
        <v>435</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19897</v>
      </c>
      <c r="AB114" s="1053"/>
      <c r="AC114" s="1053"/>
      <c r="AD114" s="1053"/>
      <c r="AE114" s="1054"/>
      <c r="AF114" s="1055">
        <v>13056</v>
      </c>
      <c r="AG114" s="1053"/>
      <c r="AH114" s="1053"/>
      <c r="AI114" s="1053"/>
      <c r="AJ114" s="1054"/>
      <c r="AK114" s="1055">
        <v>14907</v>
      </c>
      <c r="AL114" s="1053"/>
      <c r="AM114" s="1053"/>
      <c r="AN114" s="1053"/>
      <c r="AO114" s="1054"/>
      <c r="AP114" s="1056">
        <v>0.4</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1287204</v>
      </c>
      <c r="BR114" s="1014"/>
      <c r="BS114" s="1014"/>
      <c r="BT114" s="1014"/>
      <c r="BU114" s="1014"/>
      <c r="BV114" s="1014">
        <v>1231010</v>
      </c>
      <c r="BW114" s="1014"/>
      <c r="BX114" s="1014"/>
      <c r="BY114" s="1014"/>
      <c r="BZ114" s="1014"/>
      <c r="CA114" s="1014">
        <v>1149909</v>
      </c>
      <c r="CB114" s="1014"/>
      <c r="CC114" s="1014"/>
      <c r="CD114" s="1014"/>
      <c r="CE114" s="1014"/>
      <c r="CF114" s="1008">
        <v>31.1</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435</v>
      </c>
      <c r="DH114" s="1053"/>
      <c r="DI114" s="1053"/>
      <c r="DJ114" s="1053"/>
      <c r="DK114" s="1054"/>
      <c r="DL114" s="1055" t="s">
        <v>435</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2437</v>
      </c>
      <c r="AB115" s="1028"/>
      <c r="AC115" s="1028"/>
      <c r="AD115" s="1028"/>
      <c r="AE115" s="1029"/>
      <c r="AF115" s="1030" t="s">
        <v>435</v>
      </c>
      <c r="AG115" s="1028"/>
      <c r="AH115" s="1028"/>
      <c r="AI115" s="1028"/>
      <c r="AJ115" s="1029"/>
      <c r="AK115" s="1030" t="s">
        <v>435</v>
      </c>
      <c r="AL115" s="1028"/>
      <c r="AM115" s="1028"/>
      <c r="AN115" s="1028"/>
      <c r="AO115" s="1029"/>
      <c r="AP115" s="1031" t="s">
        <v>435</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127</v>
      </c>
      <c r="BR115" s="1014"/>
      <c r="BS115" s="1014"/>
      <c r="BT115" s="1014"/>
      <c r="BU115" s="1014"/>
      <c r="BV115" s="1014" t="s">
        <v>127</v>
      </c>
      <c r="BW115" s="1014"/>
      <c r="BX115" s="1014"/>
      <c r="BY115" s="1014"/>
      <c r="BZ115" s="1014"/>
      <c r="CA115" s="1014" t="s">
        <v>435</v>
      </c>
      <c r="CB115" s="1014"/>
      <c r="CC115" s="1014"/>
      <c r="CD115" s="1014"/>
      <c r="CE115" s="1014"/>
      <c r="CF115" s="1008" t="s">
        <v>127</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435</v>
      </c>
      <c r="DM115" s="1053"/>
      <c r="DN115" s="1053"/>
      <c r="DO115" s="1053"/>
      <c r="DP115" s="1054"/>
      <c r="DQ115" s="1055" t="s">
        <v>435</v>
      </c>
      <c r="DR115" s="1053"/>
      <c r="DS115" s="1053"/>
      <c r="DT115" s="1053"/>
      <c r="DU115" s="1054"/>
      <c r="DV115" s="1056" t="s">
        <v>127</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542</v>
      </c>
      <c r="AB116" s="1053"/>
      <c r="AC116" s="1053"/>
      <c r="AD116" s="1053"/>
      <c r="AE116" s="1054"/>
      <c r="AF116" s="1055">
        <v>243</v>
      </c>
      <c r="AG116" s="1053"/>
      <c r="AH116" s="1053"/>
      <c r="AI116" s="1053"/>
      <c r="AJ116" s="1054"/>
      <c r="AK116" s="1055">
        <v>286</v>
      </c>
      <c r="AL116" s="1053"/>
      <c r="AM116" s="1053"/>
      <c r="AN116" s="1053"/>
      <c r="AO116" s="1054"/>
      <c r="AP116" s="1056">
        <v>0</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434</v>
      </c>
      <c r="BR116" s="1014"/>
      <c r="BS116" s="1014"/>
      <c r="BT116" s="1014"/>
      <c r="BU116" s="1014"/>
      <c r="BV116" s="1014" t="s">
        <v>435</v>
      </c>
      <c r="BW116" s="1014"/>
      <c r="BX116" s="1014"/>
      <c r="BY116" s="1014"/>
      <c r="BZ116" s="1014"/>
      <c r="CA116" s="1014" t="s">
        <v>127</v>
      </c>
      <c r="CB116" s="1014"/>
      <c r="CC116" s="1014"/>
      <c r="CD116" s="1014"/>
      <c r="CE116" s="1014"/>
      <c r="CF116" s="1008" t="s">
        <v>435</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435</v>
      </c>
      <c r="DM116" s="1053"/>
      <c r="DN116" s="1053"/>
      <c r="DO116" s="1053"/>
      <c r="DP116" s="1054"/>
      <c r="DQ116" s="1055" t="s">
        <v>435</v>
      </c>
      <c r="DR116" s="1053"/>
      <c r="DS116" s="1053"/>
      <c r="DT116" s="1053"/>
      <c r="DU116" s="1054"/>
      <c r="DV116" s="1056" t="s">
        <v>127</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1215329</v>
      </c>
      <c r="AB117" s="1071"/>
      <c r="AC117" s="1071"/>
      <c r="AD117" s="1071"/>
      <c r="AE117" s="1072"/>
      <c r="AF117" s="1073">
        <v>1252793</v>
      </c>
      <c r="AG117" s="1071"/>
      <c r="AH117" s="1071"/>
      <c r="AI117" s="1071"/>
      <c r="AJ117" s="1072"/>
      <c r="AK117" s="1073">
        <v>1298196</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435</v>
      </c>
      <c r="BR117" s="1014"/>
      <c r="BS117" s="1014"/>
      <c r="BT117" s="1014"/>
      <c r="BU117" s="1014"/>
      <c r="BV117" s="1014" t="s">
        <v>434</v>
      </c>
      <c r="BW117" s="1014"/>
      <c r="BX117" s="1014"/>
      <c r="BY117" s="1014"/>
      <c r="BZ117" s="1014"/>
      <c r="CA117" s="1014" t="s">
        <v>127</v>
      </c>
      <c r="CB117" s="1014"/>
      <c r="CC117" s="1014"/>
      <c r="CD117" s="1014"/>
      <c r="CE117" s="1014"/>
      <c r="CF117" s="1008" t="s">
        <v>435</v>
      </c>
      <c r="CG117" s="1009"/>
      <c r="CH117" s="1009"/>
      <c r="CI117" s="1009"/>
      <c r="CJ117" s="1009"/>
      <c r="CK117" s="1039"/>
      <c r="CL117" s="1040"/>
      <c r="CM117" s="1010" t="s">
        <v>457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435</v>
      </c>
      <c r="DM117" s="1053"/>
      <c r="DN117" s="1053"/>
      <c r="DO117" s="1053"/>
      <c r="DP117" s="1054"/>
      <c r="DQ117" s="1055" t="s">
        <v>127</v>
      </c>
      <c r="DR117" s="1053"/>
      <c r="DS117" s="1053"/>
      <c r="DT117" s="1053"/>
      <c r="DU117" s="1054"/>
      <c r="DV117" s="1056" t="s">
        <v>435</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303</v>
      </c>
      <c r="AG118" s="979"/>
      <c r="AH118" s="979"/>
      <c r="AI118" s="979"/>
      <c r="AJ118" s="980"/>
      <c r="AK118" s="978" t="s">
        <v>302</v>
      </c>
      <c r="AL118" s="979"/>
      <c r="AM118" s="979"/>
      <c r="AN118" s="979"/>
      <c r="AO118" s="980"/>
      <c r="AP118" s="1065" t="s">
        <v>428</v>
      </c>
      <c r="AQ118" s="1066"/>
      <c r="AR118" s="1066"/>
      <c r="AS118" s="1066"/>
      <c r="AT118" s="1067"/>
      <c r="AU118" s="994"/>
      <c r="AV118" s="995"/>
      <c r="AW118" s="995"/>
      <c r="AX118" s="995"/>
      <c r="AY118" s="995"/>
      <c r="AZ118" s="1068" t="s">
        <v>458</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435</v>
      </c>
      <c r="BW118" s="1092"/>
      <c r="BX118" s="1092"/>
      <c r="BY118" s="1092"/>
      <c r="BZ118" s="1092"/>
      <c r="CA118" s="1092" t="s">
        <v>435</v>
      </c>
      <c r="CB118" s="1092"/>
      <c r="CC118" s="1092"/>
      <c r="CD118" s="1092"/>
      <c r="CE118" s="1092"/>
      <c r="CF118" s="1008" t="s">
        <v>127</v>
      </c>
      <c r="CG118" s="1009"/>
      <c r="CH118" s="1009"/>
      <c r="CI118" s="1009"/>
      <c r="CJ118" s="1009"/>
      <c r="CK118" s="1039"/>
      <c r="CL118" s="1040"/>
      <c r="CM118" s="1010" t="s">
        <v>459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435</v>
      </c>
      <c r="DH118" s="1053"/>
      <c r="DI118" s="1053"/>
      <c r="DJ118" s="1053"/>
      <c r="DK118" s="1054"/>
      <c r="DL118" s="1055" t="s">
        <v>127</v>
      </c>
      <c r="DM118" s="1053"/>
      <c r="DN118" s="1053"/>
      <c r="DO118" s="1053"/>
      <c r="DP118" s="1054"/>
      <c r="DQ118" s="1055" t="s">
        <v>435</v>
      </c>
      <c r="DR118" s="1053"/>
      <c r="DS118" s="1053"/>
      <c r="DT118" s="1053"/>
      <c r="DU118" s="1054"/>
      <c r="DV118" s="1056" t="s">
        <v>435</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435</v>
      </c>
      <c r="AG119" s="986"/>
      <c r="AH119" s="986"/>
      <c r="AI119" s="986"/>
      <c r="AJ119" s="987"/>
      <c r="AK119" s="988" t="s">
        <v>435</v>
      </c>
      <c r="AL119" s="986"/>
      <c r="AM119" s="986"/>
      <c r="AN119" s="986"/>
      <c r="AO119" s="987"/>
      <c r="AP119" s="989" t="s">
        <v>435</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460</v>
      </c>
      <c r="BP119" s="1100"/>
      <c r="BQ119" s="1091">
        <v>14473400</v>
      </c>
      <c r="BR119" s="1092"/>
      <c r="BS119" s="1092"/>
      <c r="BT119" s="1092"/>
      <c r="BU119" s="1092"/>
      <c r="BV119" s="1092">
        <v>14165359</v>
      </c>
      <c r="BW119" s="1092"/>
      <c r="BX119" s="1092"/>
      <c r="BY119" s="1092"/>
      <c r="BZ119" s="1092"/>
      <c r="CA119" s="1092">
        <v>13808612</v>
      </c>
      <c r="CB119" s="1092"/>
      <c r="CC119" s="1092"/>
      <c r="CD119" s="1092"/>
      <c r="CE119" s="1092"/>
      <c r="CF119" s="1093"/>
      <c r="CG119" s="1094"/>
      <c r="CH119" s="1094"/>
      <c r="CI119" s="1094"/>
      <c r="CJ119" s="1095"/>
      <c r="CK119" s="1041"/>
      <c r="CL119" s="1042"/>
      <c r="CM119" s="1096" t="s">
        <v>461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435</v>
      </c>
      <c r="DH119" s="1078"/>
      <c r="DI119" s="1078"/>
      <c r="DJ119" s="1078"/>
      <c r="DK119" s="1079"/>
      <c r="DL119" s="1077" t="s">
        <v>435</v>
      </c>
      <c r="DM119" s="1078"/>
      <c r="DN119" s="1078"/>
      <c r="DO119" s="1078"/>
      <c r="DP119" s="1079"/>
      <c r="DQ119" s="1077" t="s">
        <v>435</v>
      </c>
      <c r="DR119" s="1078"/>
      <c r="DS119" s="1078"/>
      <c r="DT119" s="1078"/>
      <c r="DU119" s="1079"/>
      <c r="DV119" s="1080" t="s">
        <v>435</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127</v>
      </c>
      <c r="AB120" s="1053"/>
      <c r="AC120" s="1053"/>
      <c r="AD120" s="1053"/>
      <c r="AE120" s="1054"/>
      <c r="AF120" s="1055" t="s">
        <v>435</v>
      </c>
      <c r="AG120" s="1053"/>
      <c r="AH120" s="1053"/>
      <c r="AI120" s="1053"/>
      <c r="AJ120" s="1054"/>
      <c r="AK120" s="1055" t="s">
        <v>127</v>
      </c>
      <c r="AL120" s="1053"/>
      <c r="AM120" s="1053"/>
      <c r="AN120" s="1053"/>
      <c r="AO120" s="1054"/>
      <c r="AP120" s="1056" t="s">
        <v>435</v>
      </c>
      <c r="AQ120" s="1057"/>
      <c r="AR120" s="1057"/>
      <c r="AS120" s="1057"/>
      <c r="AT120" s="1058"/>
      <c r="AU120" s="1083" t="s">
        <v>462</v>
      </c>
      <c r="AV120" s="1084"/>
      <c r="AW120" s="1084"/>
      <c r="AX120" s="1084"/>
      <c r="AY120" s="1085"/>
      <c r="AZ120" s="1034" t="s">
        <v>463</v>
      </c>
      <c r="BA120" s="983"/>
      <c r="BB120" s="983"/>
      <c r="BC120" s="983"/>
      <c r="BD120" s="983"/>
      <c r="BE120" s="983"/>
      <c r="BF120" s="983"/>
      <c r="BG120" s="983"/>
      <c r="BH120" s="983"/>
      <c r="BI120" s="983"/>
      <c r="BJ120" s="983"/>
      <c r="BK120" s="983"/>
      <c r="BL120" s="983"/>
      <c r="BM120" s="983"/>
      <c r="BN120" s="983"/>
      <c r="BO120" s="983"/>
      <c r="BP120" s="984"/>
      <c r="BQ120" s="1020">
        <v>1534839</v>
      </c>
      <c r="BR120" s="1021"/>
      <c r="BS120" s="1021"/>
      <c r="BT120" s="1021"/>
      <c r="BU120" s="1021"/>
      <c r="BV120" s="1021">
        <v>1604499</v>
      </c>
      <c r="BW120" s="1021"/>
      <c r="BX120" s="1021"/>
      <c r="BY120" s="1021"/>
      <c r="BZ120" s="1021"/>
      <c r="CA120" s="1021">
        <v>1632054</v>
      </c>
      <c r="CB120" s="1021"/>
      <c r="CC120" s="1021"/>
      <c r="CD120" s="1021"/>
      <c r="CE120" s="1021"/>
      <c r="CF120" s="1035">
        <v>44.2</v>
      </c>
      <c r="CG120" s="1036"/>
      <c r="CH120" s="1036"/>
      <c r="CI120" s="1036"/>
      <c r="CJ120" s="1036"/>
      <c r="CK120" s="1101" t="s">
        <v>464</v>
      </c>
      <c r="CL120" s="1102"/>
      <c r="CM120" s="1102"/>
      <c r="CN120" s="1102"/>
      <c r="CO120" s="1103"/>
      <c r="CP120" s="1109" t="s">
        <v>402</v>
      </c>
      <c r="CQ120" s="1110"/>
      <c r="CR120" s="1110"/>
      <c r="CS120" s="1110"/>
      <c r="CT120" s="1110"/>
      <c r="CU120" s="1110"/>
      <c r="CV120" s="1110"/>
      <c r="CW120" s="1110"/>
      <c r="CX120" s="1110"/>
      <c r="CY120" s="1110"/>
      <c r="CZ120" s="1110"/>
      <c r="DA120" s="1110"/>
      <c r="DB120" s="1110"/>
      <c r="DC120" s="1110"/>
      <c r="DD120" s="1110"/>
      <c r="DE120" s="1110"/>
      <c r="DF120" s="1111"/>
      <c r="DG120" s="1020">
        <v>153899</v>
      </c>
      <c r="DH120" s="1021"/>
      <c r="DI120" s="1021"/>
      <c r="DJ120" s="1021"/>
      <c r="DK120" s="1021"/>
      <c r="DL120" s="1021">
        <v>217857</v>
      </c>
      <c r="DM120" s="1021"/>
      <c r="DN120" s="1021"/>
      <c r="DO120" s="1021"/>
      <c r="DP120" s="1021"/>
      <c r="DQ120" s="1021">
        <v>240323</v>
      </c>
      <c r="DR120" s="1021"/>
      <c r="DS120" s="1021"/>
      <c r="DT120" s="1021"/>
      <c r="DU120" s="1021"/>
      <c r="DV120" s="1022">
        <v>6.5</v>
      </c>
      <c r="DW120" s="1022"/>
      <c r="DX120" s="1022"/>
      <c r="DY120" s="1022"/>
      <c r="DZ120" s="1023"/>
    </row>
    <row r="121" spans="1:130" s="247" customFormat="1" ht="26.25" customHeight="1" x14ac:dyDescent="0.15">
      <c r="A121" s="1153"/>
      <c r="B121" s="1040"/>
      <c r="C121" s="1061" t="s">
        <v>465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2437</v>
      </c>
      <c r="AB121" s="1053"/>
      <c r="AC121" s="1053"/>
      <c r="AD121" s="1053"/>
      <c r="AE121" s="1054"/>
      <c r="AF121" s="1055" t="s">
        <v>435</v>
      </c>
      <c r="AG121" s="1053"/>
      <c r="AH121" s="1053"/>
      <c r="AI121" s="1053"/>
      <c r="AJ121" s="1054"/>
      <c r="AK121" s="1055" t="s">
        <v>435</v>
      </c>
      <c r="AL121" s="1053"/>
      <c r="AM121" s="1053"/>
      <c r="AN121" s="1053"/>
      <c r="AO121" s="1054"/>
      <c r="AP121" s="1056" t="s">
        <v>127</v>
      </c>
      <c r="AQ121" s="1057"/>
      <c r="AR121" s="1057"/>
      <c r="AS121" s="1057"/>
      <c r="AT121" s="1058"/>
      <c r="AU121" s="1086"/>
      <c r="AV121" s="1087"/>
      <c r="AW121" s="1087"/>
      <c r="AX121" s="1087"/>
      <c r="AY121" s="1088"/>
      <c r="AZ121" s="1043" t="s">
        <v>466</v>
      </c>
      <c r="BA121" s="1044"/>
      <c r="BB121" s="1044"/>
      <c r="BC121" s="1044"/>
      <c r="BD121" s="1044"/>
      <c r="BE121" s="1044"/>
      <c r="BF121" s="1044"/>
      <c r="BG121" s="1044"/>
      <c r="BH121" s="1044"/>
      <c r="BI121" s="1044"/>
      <c r="BJ121" s="1044"/>
      <c r="BK121" s="1044"/>
      <c r="BL121" s="1044"/>
      <c r="BM121" s="1044"/>
      <c r="BN121" s="1044"/>
      <c r="BO121" s="1044"/>
      <c r="BP121" s="1045"/>
      <c r="BQ121" s="1013">
        <v>672961</v>
      </c>
      <c r="BR121" s="1014"/>
      <c r="BS121" s="1014"/>
      <c r="BT121" s="1014"/>
      <c r="BU121" s="1014"/>
      <c r="BV121" s="1014">
        <v>788976</v>
      </c>
      <c r="BW121" s="1014"/>
      <c r="BX121" s="1014"/>
      <c r="BY121" s="1014"/>
      <c r="BZ121" s="1014"/>
      <c r="CA121" s="1014">
        <v>894697</v>
      </c>
      <c r="CB121" s="1014"/>
      <c r="CC121" s="1014"/>
      <c r="CD121" s="1014"/>
      <c r="CE121" s="1014"/>
      <c r="CF121" s="1008">
        <v>24.2</v>
      </c>
      <c r="CG121" s="1009"/>
      <c r="CH121" s="1009"/>
      <c r="CI121" s="1009"/>
      <c r="CJ121" s="1009"/>
      <c r="CK121" s="1104"/>
      <c r="CL121" s="1105"/>
      <c r="CM121" s="1105"/>
      <c r="CN121" s="1105"/>
      <c r="CO121" s="1106"/>
      <c r="CP121" s="1114" t="s">
        <v>467</v>
      </c>
      <c r="CQ121" s="1115"/>
      <c r="CR121" s="1115"/>
      <c r="CS121" s="1115"/>
      <c r="CT121" s="1115"/>
      <c r="CU121" s="1115"/>
      <c r="CV121" s="1115"/>
      <c r="CW121" s="1115"/>
      <c r="CX121" s="1115"/>
      <c r="CY121" s="1115"/>
      <c r="CZ121" s="1115"/>
      <c r="DA121" s="1115"/>
      <c r="DB121" s="1115"/>
      <c r="DC121" s="1115"/>
      <c r="DD121" s="1115"/>
      <c r="DE121" s="1115"/>
      <c r="DF121" s="1116"/>
      <c r="DG121" s="1013">
        <v>207105</v>
      </c>
      <c r="DH121" s="1014"/>
      <c r="DI121" s="1014"/>
      <c r="DJ121" s="1014"/>
      <c r="DK121" s="1014"/>
      <c r="DL121" s="1014">
        <v>183985</v>
      </c>
      <c r="DM121" s="1014"/>
      <c r="DN121" s="1014"/>
      <c r="DO121" s="1014"/>
      <c r="DP121" s="1014"/>
      <c r="DQ121" s="1014">
        <v>160759</v>
      </c>
      <c r="DR121" s="1014"/>
      <c r="DS121" s="1014"/>
      <c r="DT121" s="1014"/>
      <c r="DU121" s="1014"/>
      <c r="DV121" s="1015">
        <v>4.4000000000000004</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435</v>
      </c>
      <c r="AB122" s="1053"/>
      <c r="AC122" s="1053"/>
      <c r="AD122" s="1053"/>
      <c r="AE122" s="1054"/>
      <c r="AF122" s="1055" t="s">
        <v>435</v>
      </c>
      <c r="AG122" s="1053"/>
      <c r="AH122" s="1053"/>
      <c r="AI122" s="1053"/>
      <c r="AJ122" s="1054"/>
      <c r="AK122" s="1055" t="s">
        <v>435</v>
      </c>
      <c r="AL122" s="1053"/>
      <c r="AM122" s="1053"/>
      <c r="AN122" s="1053"/>
      <c r="AO122" s="1054"/>
      <c r="AP122" s="1056" t="s">
        <v>435</v>
      </c>
      <c r="AQ122" s="1057"/>
      <c r="AR122" s="1057"/>
      <c r="AS122" s="1057"/>
      <c r="AT122" s="1058"/>
      <c r="AU122" s="1086"/>
      <c r="AV122" s="1087"/>
      <c r="AW122" s="1087"/>
      <c r="AX122" s="1087"/>
      <c r="AY122" s="1088"/>
      <c r="AZ122" s="1068" t="s">
        <v>468</v>
      </c>
      <c r="BA122" s="1059"/>
      <c r="BB122" s="1059"/>
      <c r="BC122" s="1059"/>
      <c r="BD122" s="1059"/>
      <c r="BE122" s="1059"/>
      <c r="BF122" s="1059"/>
      <c r="BG122" s="1059"/>
      <c r="BH122" s="1059"/>
      <c r="BI122" s="1059"/>
      <c r="BJ122" s="1059"/>
      <c r="BK122" s="1059"/>
      <c r="BL122" s="1059"/>
      <c r="BM122" s="1059"/>
      <c r="BN122" s="1059"/>
      <c r="BO122" s="1059"/>
      <c r="BP122" s="1060"/>
      <c r="BQ122" s="1091">
        <v>8599004</v>
      </c>
      <c r="BR122" s="1092"/>
      <c r="BS122" s="1092"/>
      <c r="BT122" s="1092"/>
      <c r="BU122" s="1092"/>
      <c r="BV122" s="1092">
        <v>8302924</v>
      </c>
      <c r="BW122" s="1092"/>
      <c r="BX122" s="1092"/>
      <c r="BY122" s="1092"/>
      <c r="BZ122" s="1092"/>
      <c r="CA122" s="1092">
        <v>7998849</v>
      </c>
      <c r="CB122" s="1092"/>
      <c r="CC122" s="1092"/>
      <c r="CD122" s="1092"/>
      <c r="CE122" s="1092"/>
      <c r="CF122" s="1112">
        <v>216.6</v>
      </c>
      <c r="CG122" s="1113"/>
      <c r="CH122" s="1113"/>
      <c r="CI122" s="1113"/>
      <c r="CJ122" s="1113"/>
      <c r="CK122" s="1104"/>
      <c r="CL122" s="1105"/>
      <c r="CM122" s="1105"/>
      <c r="CN122" s="1105"/>
      <c r="CO122" s="1106"/>
      <c r="CP122" s="1114" t="s">
        <v>406</v>
      </c>
      <c r="CQ122" s="1115"/>
      <c r="CR122" s="1115"/>
      <c r="CS122" s="1115"/>
      <c r="CT122" s="1115"/>
      <c r="CU122" s="1115"/>
      <c r="CV122" s="1115"/>
      <c r="CW122" s="1115"/>
      <c r="CX122" s="1115"/>
      <c r="CY122" s="1115"/>
      <c r="CZ122" s="1115"/>
      <c r="DA122" s="1115"/>
      <c r="DB122" s="1115"/>
      <c r="DC122" s="1115"/>
      <c r="DD122" s="1115"/>
      <c r="DE122" s="1115"/>
      <c r="DF122" s="1116"/>
      <c r="DG122" s="1013">
        <v>153205</v>
      </c>
      <c r="DH122" s="1014"/>
      <c r="DI122" s="1014"/>
      <c r="DJ122" s="1014"/>
      <c r="DK122" s="1014"/>
      <c r="DL122" s="1014">
        <v>138233</v>
      </c>
      <c r="DM122" s="1014"/>
      <c r="DN122" s="1014"/>
      <c r="DO122" s="1014"/>
      <c r="DP122" s="1014"/>
      <c r="DQ122" s="1014">
        <v>123138</v>
      </c>
      <c r="DR122" s="1014"/>
      <c r="DS122" s="1014"/>
      <c r="DT122" s="1014"/>
      <c r="DU122" s="1014"/>
      <c r="DV122" s="1015">
        <v>3.3</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435</v>
      </c>
      <c r="AL123" s="1053"/>
      <c r="AM123" s="1053"/>
      <c r="AN123" s="1053"/>
      <c r="AO123" s="1054"/>
      <c r="AP123" s="1056" t="s">
        <v>127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469</v>
      </c>
      <c r="BP123" s="1100"/>
      <c r="BQ123" s="1159">
        <v>10806804</v>
      </c>
      <c r="BR123" s="1160"/>
      <c r="BS123" s="1160"/>
      <c r="BT123" s="1160"/>
      <c r="BU123" s="1160"/>
      <c r="BV123" s="1160">
        <v>10696399</v>
      </c>
      <c r="BW123" s="1160"/>
      <c r="BX123" s="1160"/>
      <c r="BY123" s="1160"/>
      <c r="BZ123" s="1160"/>
      <c r="CA123" s="1160">
        <v>10525600</v>
      </c>
      <c r="CB123" s="1160"/>
      <c r="CC123" s="1160"/>
      <c r="CD123" s="1160"/>
      <c r="CE123" s="1160"/>
      <c r="CF123" s="1093"/>
      <c r="CG123" s="1094"/>
      <c r="CH123" s="1094"/>
      <c r="CI123" s="1094"/>
      <c r="CJ123" s="1095"/>
      <c r="CK123" s="1104"/>
      <c r="CL123" s="1105"/>
      <c r="CM123" s="1105"/>
      <c r="CN123" s="1105"/>
      <c r="CO123" s="1106"/>
      <c r="CP123" s="1114" t="s">
        <v>470</v>
      </c>
      <c r="CQ123" s="1115"/>
      <c r="CR123" s="1115"/>
      <c r="CS123" s="1115"/>
      <c r="CT123" s="1115"/>
      <c r="CU123" s="1115"/>
      <c r="CV123" s="1115"/>
      <c r="CW123" s="1115"/>
      <c r="CX123" s="1115"/>
      <c r="CY123" s="1115"/>
      <c r="CZ123" s="1115"/>
      <c r="DA123" s="1115"/>
      <c r="DB123" s="1115"/>
      <c r="DC123" s="1115"/>
      <c r="DD123" s="1115"/>
      <c r="DE123" s="1115"/>
      <c r="DF123" s="1116"/>
      <c r="DG123" s="1052">
        <v>49832</v>
      </c>
      <c r="DH123" s="1053"/>
      <c r="DI123" s="1053"/>
      <c r="DJ123" s="1053"/>
      <c r="DK123" s="1054"/>
      <c r="DL123" s="1055">
        <v>44557</v>
      </c>
      <c r="DM123" s="1053"/>
      <c r="DN123" s="1053"/>
      <c r="DO123" s="1053"/>
      <c r="DP123" s="1054"/>
      <c r="DQ123" s="1055">
        <v>45087</v>
      </c>
      <c r="DR123" s="1053"/>
      <c r="DS123" s="1053"/>
      <c r="DT123" s="1053"/>
      <c r="DU123" s="1054"/>
      <c r="DV123" s="1056">
        <v>1.2</v>
      </c>
      <c r="DW123" s="1057"/>
      <c r="DX123" s="1057"/>
      <c r="DY123" s="1057"/>
      <c r="DZ123" s="1058"/>
    </row>
    <row r="124" spans="1:130" s="247" customFormat="1" ht="26.25" customHeight="1" thickBot="1" x14ac:dyDescent="0.2">
      <c r="A124" s="1153"/>
      <c r="B124" s="1040"/>
      <c r="C124" s="1010" t="s">
        <v>457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435</v>
      </c>
      <c r="AG124" s="1053"/>
      <c r="AH124" s="1053"/>
      <c r="AI124" s="1053"/>
      <c r="AJ124" s="1054"/>
      <c r="AK124" s="1055" t="s">
        <v>435</v>
      </c>
      <c r="AL124" s="1053"/>
      <c r="AM124" s="1053"/>
      <c r="AN124" s="1053"/>
      <c r="AO124" s="1054"/>
      <c r="AP124" s="1056" t="s">
        <v>127</v>
      </c>
      <c r="AQ124" s="1057"/>
      <c r="AR124" s="1057"/>
      <c r="AS124" s="1057"/>
      <c r="AT124" s="1058"/>
      <c r="AU124" s="1155" t="s">
        <v>471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96.1</v>
      </c>
      <c r="BR124" s="1122"/>
      <c r="BS124" s="1122"/>
      <c r="BT124" s="1122"/>
      <c r="BU124" s="1122"/>
      <c r="BV124" s="1122">
        <v>92.6</v>
      </c>
      <c r="BW124" s="1122"/>
      <c r="BX124" s="1122"/>
      <c r="BY124" s="1122"/>
      <c r="BZ124" s="1122"/>
      <c r="CA124" s="1122">
        <v>88.8</v>
      </c>
      <c r="CB124" s="1122"/>
      <c r="CC124" s="1122"/>
      <c r="CD124" s="1122"/>
      <c r="CE124" s="1122"/>
      <c r="CF124" s="1123"/>
      <c r="CG124" s="1124"/>
      <c r="CH124" s="1124"/>
      <c r="CI124" s="1124"/>
      <c r="CJ124" s="1125"/>
      <c r="CK124" s="1107"/>
      <c r="CL124" s="1107"/>
      <c r="CM124" s="1107"/>
      <c r="CN124" s="1107"/>
      <c r="CO124" s="1108"/>
      <c r="CP124" s="1114" t="s">
        <v>472</v>
      </c>
      <c r="CQ124" s="1115"/>
      <c r="CR124" s="1115"/>
      <c r="CS124" s="1115"/>
      <c r="CT124" s="1115"/>
      <c r="CU124" s="1115"/>
      <c r="CV124" s="1115"/>
      <c r="CW124" s="1115"/>
      <c r="CX124" s="1115"/>
      <c r="CY124" s="1115"/>
      <c r="CZ124" s="1115"/>
      <c r="DA124" s="1115"/>
      <c r="DB124" s="1115"/>
      <c r="DC124" s="1115"/>
      <c r="DD124" s="1115"/>
      <c r="DE124" s="1115"/>
      <c r="DF124" s="1116"/>
      <c r="DG124" s="1099" t="s">
        <v>127</v>
      </c>
      <c r="DH124" s="1078"/>
      <c r="DI124" s="1078"/>
      <c r="DJ124" s="1078"/>
      <c r="DK124" s="1079"/>
      <c r="DL124" s="1077" t="s">
        <v>435</v>
      </c>
      <c r="DM124" s="1078"/>
      <c r="DN124" s="1078"/>
      <c r="DO124" s="1078"/>
      <c r="DP124" s="1079"/>
      <c r="DQ124" s="1077" t="s">
        <v>435</v>
      </c>
      <c r="DR124" s="1078"/>
      <c r="DS124" s="1078"/>
      <c r="DT124" s="1078"/>
      <c r="DU124" s="1079"/>
      <c r="DV124" s="1080" t="s">
        <v>127</v>
      </c>
      <c r="DW124" s="1081"/>
      <c r="DX124" s="1081"/>
      <c r="DY124" s="1081"/>
      <c r="DZ124" s="1082"/>
    </row>
    <row r="125" spans="1:130" s="247" customFormat="1" ht="26.25" customHeight="1" x14ac:dyDescent="0.15">
      <c r="A125" s="1153"/>
      <c r="B125" s="1040"/>
      <c r="C125" s="1010" t="s">
        <v>459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435</v>
      </c>
      <c r="AG125" s="1053"/>
      <c r="AH125" s="1053"/>
      <c r="AI125" s="1053"/>
      <c r="AJ125" s="1054"/>
      <c r="AK125" s="1055" t="s">
        <v>127</v>
      </c>
      <c r="AL125" s="1053"/>
      <c r="AM125" s="1053"/>
      <c r="AN125" s="1053"/>
      <c r="AO125" s="1054"/>
      <c r="AP125" s="1056" t="s">
        <v>435</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435</v>
      </c>
      <c r="DH125" s="1021"/>
      <c r="DI125" s="1021"/>
      <c r="DJ125" s="1021"/>
      <c r="DK125" s="1021"/>
      <c r="DL125" s="1021" t="s">
        <v>434</v>
      </c>
      <c r="DM125" s="1021"/>
      <c r="DN125" s="1021"/>
      <c r="DO125" s="1021"/>
      <c r="DP125" s="1021"/>
      <c r="DQ125" s="1021" t="s">
        <v>127</v>
      </c>
      <c r="DR125" s="1021"/>
      <c r="DS125" s="1021"/>
      <c r="DT125" s="1021"/>
      <c r="DU125" s="1021"/>
      <c r="DV125" s="1022" t="s">
        <v>435</v>
      </c>
      <c r="DW125" s="1022"/>
      <c r="DX125" s="1022"/>
      <c r="DY125" s="1022"/>
      <c r="DZ125" s="1023"/>
    </row>
    <row r="126" spans="1:130" s="247" customFormat="1" ht="26.25" customHeight="1" thickBot="1" x14ac:dyDescent="0.2">
      <c r="A126" s="1153"/>
      <c r="B126" s="1040"/>
      <c r="C126" s="1010" t="s">
        <v>461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435</v>
      </c>
      <c r="AB126" s="1053"/>
      <c r="AC126" s="1053"/>
      <c r="AD126" s="1053"/>
      <c r="AE126" s="1054"/>
      <c r="AF126" s="1055" t="s">
        <v>127</v>
      </c>
      <c r="AG126" s="1053"/>
      <c r="AH126" s="1053"/>
      <c r="AI126" s="1053"/>
      <c r="AJ126" s="1054"/>
      <c r="AK126" s="1055" t="s">
        <v>435</v>
      </c>
      <c r="AL126" s="1053"/>
      <c r="AM126" s="1053"/>
      <c r="AN126" s="1053"/>
      <c r="AO126" s="1054"/>
      <c r="AP126" s="1056" t="s">
        <v>435</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t="s">
        <v>435</v>
      </c>
      <c r="DH126" s="1014"/>
      <c r="DI126" s="1014"/>
      <c r="DJ126" s="1014"/>
      <c r="DK126" s="1014"/>
      <c r="DL126" s="1014" t="s">
        <v>435</v>
      </c>
      <c r="DM126" s="1014"/>
      <c r="DN126" s="1014"/>
      <c r="DO126" s="1014"/>
      <c r="DP126" s="1014"/>
      <c r="DQ126" s="1014" t="s">
        <v>435</v>
      </c>
      <c r="DR126" s="1014"/>
      <c r="DS126" s="1014"/>
      <c r="DT126" s="1014"/>
      <c r="DU126" s="1014"/>
      <c r="DV126" s="1015" t="s">
        <v>435</v>
      </c>
      <c r="DW126" s="1015"/>
      <c r="DX126" s="1015"/>
      <c r="DY126" s="1015"/>
      <c r="DZ126" s="1016"/>
    </row>
    <row r="127" spans="1:130" s="247" customFormat="1" ht="26.25" customHeight="1" x14ac:dyDescent="0.15">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435</v>
      </c>
      <c r="AG127" s="1053"/>
      <c r="AH127" s="1053"/>
      <c r="AI127" s="1053"/>
      <c r="AJ127" s="1054"/>
      <c r="AK127" s="1055" t="s">
        <v>127</v>
      </c>
      <c r="AL127" s="1053"/>
      <c r="AM127" s="1053"/>
      <c r="AN127" s="1053"/>
      <c r="AO127" s="1054"/>
      <c r="AP127" s="1056" t="s">
        <v>435</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435</v>
      </c>
      <c r="DM127" s="1014"/>
      <c r="DN127" s="1014"/>
      <c r="DO127" s="1014"/>
      <c r="DP127" s="1014"/>
      <c r="DQ127" s="1014" t="s">
        <v>435</v>
      </c>
      <c r="DR127" s="1014"/>
      <c r="DS127" s="1014"/>
      <c r="DT127" s="1014"/>
      <c r="DU127" s="1014"/>
      <c r="DV127" s="1015" t="s">
        <v>435</v>
      </c>
      <c r="DW127" s="1015"/>
      <c r="DX127" s="1015"/>
      <c r="DY127" s="1015"/>
      <c r="DZ127" s="1016"/>
    </row>
    <row r="128" spans="1:130" s="247" customFormat="1" ht="26.25" customHeight="1" thickBot="1" x14ac:dyDescent="0.2">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v>68808</v>
      </c>
      <c r="AB128" s="1142"/>
      <c r="AC128" s="1142"/>
      <c r="AD128" s="1142"/>
      <c r="AE128" s="1143"/>
      <c r="AF128" s="1144">
        <v>70512</v>
      </c>
      <c r="AG128" s="1142"/>
      <c r="AH128" s="1142"/>
      <c r="AI128" s="1142"/>
      <c r="AJ128" s="1143"/>
      <c r="AK128" s="1144">
        <v>71569</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435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485</v>
      </c>
      <c r="CQ128" s="1131"/>
      <c r="CR128" s="1131"/>
      <c r="CS128" s="1131"/>
      <c r="CT128" s="1131"/>
      <c r="CU128" s="1131"/>
      <c r="CV128" s="1131"/>
      <c r="CW128" s="1131"/>
      <c r="CX128" s="1131"/>
      <c r="CY128" s="1131"/>
      <c r="CZ128" s="1131"/>
      <c r="DA128" s="1131"/>
      <c r="DB128" s="1131"/>
      <c r="DC128" s="1131"/>
      <c r="DD128" s="1131"/>
      <c r="DE128" s="1131"/>
      <c r="DF128" s="1132"/>
      <c r="DG128" s="1133" t="s">
        <v>435</v>
      </c>
      <c r="DH128" s="1134"/>
      <c r="DI128" s="1134"/>
      <c r="DJ128" s="1134"/>
      <c r="DK128" s="1134"/>
      <c r="DL128" s="1134" t="s">
        <v>435</v>
      </c>
      <c r="DM128" s="1134"/>
      <c r="DN128" s="1134"/>
      <c r="DO128" s="1134"/>
      <c r="DP128" s="1134"/>
      <c r="DQ128" s="1134" t="s">
        <v>435</v>
      </c>
      <c r="DR128" s="1134"/>
      <c r="DS128" s="1134"/>
      <c r="DT128" s="1134"/>
      <c r="DU128" s="1134"/>
      <c r="DV128" s="1135" t="s">
        <v>435</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486</v>
      </c>
      <c r="X129" s="1168"/>
      <c r="Y129" s="1168"/>
      <c r="Z129" s="1169"/>
      <c r="AA129" s="1052">
        <v>4607734</v>
      </c>
      <c r="AB129" s="1053"/>
      <c r="AC129" s="1053"/>
      <c r="AD129" s="1053"/>
      <c r="AE129" s="1054"/>
      <c r="AF129" s="1055">
        <v>4537112</v>
      </c>
      <c r="AG129" s="1053"/>
      <c r="AH129" s="1053"/>
      <c r="AI129" s="1053"/>
      <c r="AJ129" s="1054"/>
      <c r="AK129" s="1055">
        <v>4476927</v>
      </c>
      <c r="AL129" s="1053"/>
      <c r="AM129" s="1053"/>
      <c r="AN129" s="1053"/>
      <c r="AO129" s="1054"/>
      <c r="AP129" s="1170"/>
      <c r="AQ129" s="1171"/>
      <c r="AR129" s="1171"/>
      <c r="AS129" s="1171"/>
      <c r="AT129" s="1172"/>
      <c r="AU129" s="285"/>
      <c r="AV129" s="285"/>
      <c r="AW129" s="285"/>
      <c r="AX129" s="1161" t="s">
        <v>487</v>
      </c>
      <c r="AY129" s="1044"/>
      <c r="AZ129" s="1044"/>
      <c r="BA129" s="1044"/>
      <c r="BB129" s="1044"/>
      <c r="BC129" s="1044"/>
      <c r="BD129" s="1044"/>
      <c r="BE129" s="1045"/>
      <c r="BF129" s="1162" t="s">
        <v>127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489</v>
      </c>
      <c r="X130" s="1168"/>
      <c r="Y130" s="1168"/>
      <c r="Z130" s="1169"/>
      <c r="AA130" s="1052">
        <v>796066</v>
      </c>
      <c r="AB130" s="1053"/>
      <c r="AC130" s="1053"/>
      <c r="AD130" s="1053"/>
      <c r="AE130" s="1054"/>
      <c r="AF130" s="1055">
        <v>793413</v>
      </c>
      <c r="AG130" s="1053"/>
      <c r="AH130" s="1053"/>
      <c r="AI130" s="1053"/>
      <c r="AJ130" s="1054"/>
      <c r="AK130" s="1055">
        <v>783700</v>
      </c>
      <c r="AL130" s="1053"/>
      <c r="AM130" s="1053"/>
      <c r="AN130" s="1053"/>
      <c r="AO130" s="1054"/>
      <c r="AP130" s="1170"/>
      <c r="AQ130" s="1171"/>
      <c r="AR130" s="1171"/>
      <c r="AS130" s="1171"/>
      <c r="AT130" s="1172"/>
      <c r="AU130" s="285"/>
      <c r="AV130" s="285"/>
      <c r="AW130" s="285"/>
      <c r="AX130" s="1161" t="s">
        <v>490</v>
      </c>
      <c r="AY130" s="1044"/>
      <c r="AZ130" s="1044"/>
      <c r="BA130" s="1044"/>
      <c r="BB130" s="1044"/>
      <c r="BC130" s="1044"/>
      <c r="BD130" s="1044"/>
      <c r="BE130" s="1045"/>
      <c r="BF130" s="1198">
        <v>10.5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491</v>
      </c>
      <c r="X131" s="1206"/>
      <c r="Y131" s="1206"/>
      <c r="Z131" s="1207"/>
      <c r="AA131" s="1099">
        <v>3811668</v>
      </c>
      <c r="AB131" s="1078"/>
      <c r="AC131" s="1078"/>
      <c r="AD131" s="1078"/>
      <c r="AE131" s="1079"/>
      <c r="AF131" s="1077">
        <v>3743699</v>
      </c>
      <c r="AG131" s="1078"/>
      <c r="AH131" s="1078"/>
      <c r="AI131" s="1078"/>
      <c r="AJ131" s="1079"/>
      <c r="AK131" s="1077">
        <v>3693227</v>
      </c>
      <c r="AL131" s="1078"/>
      <c r="AM131" s="1078"/>
      <c r="AN131" s="1078"/>
      <c r="AO131" s="1079"/>
      <c r="AP131" s="1208"/>
      <c r="AQ131" s="1209"/>
      <c r="AR131" s="1209"/>
      <c r="AS131" s="1209"/>
      <c r="AT131" s="1210"/>
      <c r="AU131" s="285"/>
      <c r="AV131" s="285"/>
      <c r="AW131" s="285"/>
      <c r="AX131" s="1180" t="s">
        <v>492</v>
      </c>
      <c r="AY131" s="1131"/>
      <c r="AZ131" s="1131"/>
      <c r="BA131" s="1131"/>
      <c r="BB131" s="1131"/>
      <c r="BC131" s="1131"/>
      <c r="BD131" s="1131"/>
      <c r="BE131" s="1132"/>
      <c r="BF131" s="1181">
        <v>88.8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494</v>
      </c>
      <c r="W132" s="1191"/>
      <c r="X132" s="1191"/>
      <c r="Y132" s="1191"/>
      <c r="Z132" s="1192"/>
      <c r="AA132" s="1193">
        <v>9.1942687559999996</v>
      </c>
      <c r="AB132" s="1194"/>
      <c r="AC132" s="1194"/>
      <c r="AD132" s="1194"/>
      <c r="AE132" s="1195"/>
      <c r="AF132" s="1196">
        <v>10.38726671</v>
      </c>
      <c r="AG132" s="1194"/>
      <c r="AH132" s="1194"/>
      <c r="AI132" s="1194"/>
      <c r="AJ132" s="1195"/>
      <c r="AK132" s="1196">
        <v>11.992953590000001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495</v>
      </c>
      <c r="W133" s="1174"/>
      <c r="X133" s="1174"/>
      <c r="Y133" s="1174"/>
      <c r="Z133" s="1175"/>
      <c r="AA133" s="1176">
        <v>9</v>
      </c>
      <c r="AB133" s="1177"/>
      <c r="AC133" s="1177"/>
      <c r="AD133" s="1177"/>
      <c r="AE133" s="1178"/>
      <c r="AF133" s="1176">
        <v>9.3000000000000007</v>
      </c>
      <c r="AG133" s="1177"/>
      <c r="AH133" s="1177"/>
      <c r="AI133" s="1177"/>
      <c r="AJ133" s="1178"/>
      <c r="AK133" s="1176">
        <v>10.5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pyzZf34ozDDj1H1t4YnTeLvpIaH5dsnV9ZXwgMFzL9WL7gToTv2fyrnTSW2lY51hIEnQVswLnlyGFQU+ldU4Q==" saltValue="MRlTBL7qcledRHZgwauoL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70" zoomScaleNormal="85" zoomScaleSheetLayoutView="70" workbookViewId="0">
      <selection activeCell="BT73" sqref="BT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Rv9ZU0W3a1ba7cHiuBT25Ub9nIUpNxMMTHtRQDvE585y8Nmd/nJjw4b2l7oHw8YAFWlMCd+KdxdOuBILHjhkw==" saltValue="puW02a1iqT8VbH7MmYR4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DgDCcZyKT6E6DM1uMNAmvh9pPPV2TYJEOLV1oALzGcuup7RRYajpt3VrYHEdEk26gfNeB4NKBzJq2SV6M6tA==" saltValue="DOkV2YWzkBgf6u5GO37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60" workbookViewId="0">
      <selection activeCell="AQ34" sqref="AQ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504</v>
      </c>
      <c r="AL9" s="1217"/>
      <c r="AM9" s="1217"/>
      <c r="AN9" s="1218"/>
      <c r="AO9" s="313">
        <v>1077746</v>
      </c>
      <c r="AP9" s="313">
        <v>98957</v>
      </c>
      <c r="AQ9" s="314">
        <v>99202</v>
      </c>
      <c r="AR9" s="315">
        <v>-0.2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505</v>
      </c>
      <c r="AL10" s="1217"/>
      <c r="AM10" s="1217"/>
      <c r="AN10" s="1218"/>
      <c r="AO10" s="316">
        <v>58755</v>
      </c>
      <c r="AP10" s="316">
        <v>5395</v>
      </c>
      <c r="AQ10" s="317">
        <v>11247</v>
      </c>
      <c r="AR10" s="318">
        <v>-52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506</v>
      </c>
      <c r="AL11" s="1217"/>
      <c r="AM11" s="1217"/>
      <c r="AN11" s="1218"/>
      <c r="AO11" s="316">
        <v>435595</v>
      </c>
      <c r="AP11" s="316">
        <v>39996</v>
      </c>
      <c r="AQ11" s="317">
        <v>20554</v>
      </c>
      <c r="AR11" s="318">
        <v>94.6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507</v>
      </c>
      <c r="AL12" s="1217"/>
      <c r="AM12" s="1217"/>
      <c r="AN12" s="1218"/>
      <c r="AO12" s="316">
        <v>90083</v>
      </c>
      <c r="AP12" s="316">
        <v>8271</v>
      </c>
      <c r="AQ12" s="317">
        <v>2195</v>
      </c>
      <c r="AR12" s="318">
        <v>276.8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510</v>
      </c>
      <c r="AL14" s="1217"/>
      <c r="AM14" s="1217"/>
      <c r="AN14" s="1218"/>
      <c r="AO14" s="316">
        <v>61309</v>
      </c>
      <c r="AP14" s="316">
        <v>5629</v>
      </c>
      <c r="AQ14" s="317">
        <v>4724</v>
      </c>
      <c r="AR14" s="318">
        <v>19.2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511</v>
      </c>
      <c r="AL15" s="1217"/>
      <c r="AM15" s="1217"/>
      <c r="AN15" s="1218"/>
      <c r="AO15" s="316">
        <v>14694</v>
      </c>
      <c r="AP15" s="316">
        <v>1349</v>
      </c>
      <c r="AQ15" s="317">
        <v>2851</v>
      </c>
      <c r="AR15" s="318">
        <v>-52.7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512</v>
      </c>
      <c r="AL16" s="1220"/>
      <c r="AM16" s="1220"/>
      <c r="AN16" s="1221"/>
      <c r="AO16" s="316">
        <v>-176626</v>
      </c>
      <c r="AP16" s="316">
        <v>-16218</v>
      </c>
      <c r="AQ16" s="317">
        <v>-9556</v>
      </c>
      <c r="AR16" s="318">
        <v>69.7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1561556</v>
      </c>
      <c r="AP17" s="316">
        <v>143380</v>
      </c>
      <c r="AQ17" s="317">
        <v>131217</v>
      </c>
      <c r="AR17" s="318">
        <v>9.3000000000000007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517</v>
      </c>
      <c r="AL21" s="1212"/>
      <c r="AM21" s="1212"/>
      <c r="AN21" s="1213"/>
      <c r="AO21" s="328">
        <v>10.38</v>
      </c>
      <c r="AP21" s="329">
        <v>11.75</v>
      </c>
      <c r="AQ21" s="330">
        <v>-1.37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518</v>
      </c>
      <c r="AL22" s="1212"/>
      <c r="AM22" s="1212"/>
      <c r="AN22" s="1213"/>
      <c r="AO22" s="333">
        <v>94</v>
      </c>
      <c r="AP22" s="334">
        <v>95.4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522</v>
      </c>
      <c r="AL32" s="1228"/>
      <c r="AM32" s="1228"/>
      <c r="AN32" s="1229"/>
      <c r="AO32" s="343">
        <v>1200533</v>
      </c>
      <c r="AP32" s="343">
        <v>110232</v>
      </c>
      <c r="AQ32" s="344">
        <v>84474</v>
      </c>
      <c r="AR32" s="345">
        <v>30.5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523</v>
      </c>
      <c r="AL33" s="1228"/>
      <c r="AM33" s="1228"/>
      <c r="AN33" s="1229"/>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524</v>
      </c>
      <c r="AL34" s="1228"/>
      <c r="AM34" s="1228"/>
      <c r="AN34" s="1229"/>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525</v>
      </c>
      <c r="AL35" s="1228"/>
      <c r="AM35" s="1228"/>
      <c r="AN35" s="1229"/>
      <c r="AO35" s="343">
        <v>82470</v>
      </c>
      <c r="AP35" s="343">
        <v>7572</v>
      </c>
      <c r="AQ35" s="344">
        <v>26788</v>
      </c>
      <c r="AR35" s="345">
        <v>-71.7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526</v>
      </c>
      <c r="AL36" s="1228"/>
      <c r="AM36" s="1228"/>
      <c r="AN36" s="1229"/>
      <c r="AO36" s="343">
        <v>14907</v>
      </c>
      <c r="AP36" s="343">
        <v>1369</v>
      </c>
      <c r="AQ36" s="344">
        <v>3368</v>
      </c>
      <c r="AR36" s="345">
        <v>-59.4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527</v>
      </c>
      <c r="AL37" s="1228"/>
      <c r="AM37" s="1228"/>
      <c r="AN37" s="1229"/>
      <c r="AO37" s="343" t="s">
        <v>509</v>
      </c>
      <c r="AP37" s="343" t="s">
        <v>509</v>
      </c>
      <c r="AQ37" s="344">
        <v>1258</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528</v>
      </c>
      <c r="AL38" s="1231"/>
      <c r="AM38" s="1231"/>
      <c r="AN38" s="1232"/>
      <c r="AO38" s="346">
        <v>286</v>
      </c>
      <c r="AP38" s="346">
        <v>26</v>
      </c>
      <c r="AQ38" s="347">
        <v>17</v>
      </c>
      <c r="AR38" s="335">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529</v>
      </c>
      <c r="AL39" s="1231"/>
      <c r="AM39" s="1231"/>
      <c r="AN39" s="1232"/>
      <c r="AO39" s="343">
        <v>-71569</v>
      </c>
      <c r="AP39" s="343">
        <v>-6571</v>
      </c>
      <c r="AQ39" s="344">
        <v>-5714</v>
      </c>
      <c r="AR39" s="345">
        <v>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530</v>
      </c>
      <c r="AL40" s="1228"/>
      <c r="AM40" s="1228"/>
      <c r="AN40" s="1229"/>
      <c r="AO40" s="343">
        <v>-783700</v>
      </c>
      <c r="AP40" s="343">
        <v>-71958</v>
      </c>
      <c r="AQ40" s="344">
        <v>-76184</v>
      </c>
      <c r="AR40" s="345">
        <v>-5.5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442927</v>
      </c>
      <c r="AP41" s="343">
        <v>40669</v>
      </c>
      <c r="AQ41" s="344">
        <v>34007</v>
      </c>
      <c r="AR41" s="345">
        <v>19.600000000000001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499</v>
      </c>
      <c r="AN49" s="1224" t="s">
        <v>534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1015239</v>
      </c>
      <c r="AN51" s="365">
        <v>85228</v>
      </c>
      <c r="AO51" s="366">
        <v>20.399999999999999</v>
      </c>
      <c r="AP51" s="367">
        <v>93741</v>
      </c>
      <c r="AQ51" s="368">
        <v>-29.1</v>
      </c>
      <c r="AR51" s="369">
        <v>49.5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425945</v>
      </c>
      <c r="AN52" s="373">
        <v>35758</v>
      </c>
      <c r="AO52" s="374">
        <v>37.5</v>
      </c>
      <c r="AP52" s="375">
        <v>46285</v>
      </c>
      <c r="AQ52" s="376">
        <v>-31</v>
      </c>
      <c r="AR52" s="377">
        <v>68.5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2492792</v>
      </c>
      <c r="AN53" s="365">
        <v>213698</v>
      </c>
      <c r="AO53" s="366">
        <v>150.69999999999999</v>
      </c>
      <c r="AP53" s="367">
        <v>107537</v>
      </c>
      <c r="AQ53" s="368">
        <v>14.7</v>
      </c>
      <c r="AR53" s="369">
        <v>136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2057378</v>
      </c>
      <c r="AN54" s="373">
        <v>176372</v>
      </c>
      <c r="AO54" s="374">
        <v>393.2</v>
      </c>
      <c r="AP54" s="375">
        <v>57923</v>
      </c>
      <c r="AQ54" s="376">
        <v>25.1</v>
      </c>
      <c r="AR54" s="377">
        <v>368.1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686896</v>
      </c>
      <c r="AN55" s="365">
        <v>60222</v>
      </c>
      <c r="AO55" s="366">
        <v>-71.8</v>
      </c>
      <c r="AP55" s="367">
        <v>113913</v>
      </c>
      <c r="AQ55" s="368">
        <v>5.9</v>
      </c>
      <c r="AR55" s="369">
        <v>-77.7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154642</v>
      </c>
      <c r="AN56" s="373">
        <v>13558</v>
      </c>
      <c r="AO56" s="374">
        <v>-92.3</v>
      </c>
      <c r="AP56" s="375">
        <v>53160</v>
      </c>
      <c r="AQ56" s="376">
        <v>-8.1999999999999993</v>
      </c>
      <c r="AR56" s="377">
        <v>-84.1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678475</v>
      </c>
      <c r="AN57" s="365">
        <v>60697</v>
      </c>
      <c r="AO57" s="366">
        <v>0.8</v>
      </c>
      <c r="AP57" s="367">
        <v>115050</v>
      </c>
      <c r="AQ57" s="368">
        <v>1</v>
      </c>
      <c r="AR57" s="369">
        <v>-0.2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177069</v>
      </c>
      <c r="AN58" s="373">
        <v>15841</v>
      </c>
      <c r="AO58" s="374">
        <v>16.8</v>
      </c>
      <c r="AP58" s="375">
        <v>53792</v>
      </c>
      <c r="AQ58" s="376">
        <v>1.2</v>
      </c>
      <c r="AR58" s="377">
        <v>15.6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834044</v>
      </c>
      <c r="AN59" s="365">
        <v>76581</v>
      </c>
      <c r="AO59" s="366">
        <v>26.2</v>
      </c>
      <c r="AP59" s="367">
        <v>118252</v>
      </c>
      <c r="AQ59" s="368">
        <v>2.8</v>
      </c>
      <c r="AR59" s="369">
        <v>23.4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270755</v>
      </c>
      <c r="AN60" s="373">
        <v>24860</v>
      </c>
      <c r="AO60" s="374">
        <v>56.9</v>
      </c>
      <c r="AP60" s="375">
        <v>49994</v>
      </c>
      <c r="AQ60" s="376">
        <v>-7.1</v>
      </c>
      <c r="AR60" s="377">
        <v>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1141489</v>
      </c>
      <c r="AN61" s="380">
        <v>99285</v>
      </c>
      <c r="AO61" s="381">
        <v>25.3</v>
      </c>
      <c r="AP61" s="382">
        <v>109699</v>
      </c>
      <c r="AQ61" s="383">
        <v>-0.9</v>
      </c>
      <c r="AR61" s="369">
        <v>26.2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617158</v>
      </c>
      <c r="AN62" s="373">
        <v>53278</v>
      </c>
      <c r="AO62" s="374">
        <v>82.4</v>
      </c>
      <c r="AP62" s="375">
        <v>52231</v>
      </c>
      <c r="AQ62" s="376">
        <v>-4</v>
      </c>
      <c r="AR62" s="377">
        <v>86.4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t+fsYYcbAqlJf2qxo7hYrUtapSg0a0vQaCmkt/CFVEO/A2oRZ+KpSTnHCipnR6+0bvH0ElMAMWDZdWm1d5MpQ==" saltValue="4hyiKebRNKg4zLaq0x4w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E1" zoomScale="60" zoomScaleNormal="60" zoomScaleSheetLayoutView="55" workbookViewId="0">
      <selection activeCell="BH78" sqref="BH7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qBdEiCscoFuwx8sGd/9+TZW89VJXCVxFJ7DJbeN0q9QUhfOycl7ZV/kh5IWGL8XkL+MhY31w+T3MPmVsRZqLhA==" saltValue="ioRvDtxvs8eTR4hxZ1Kq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60" zoomScaleNormal="60" zoomScaleSheetLayoutView="55" workbookViewId="0">
      <selection activeCell="BJ73" sqref="BJ7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QJDrdUfJx1OLeSSsQ0veH+tpvEC4ybK2uXoSQUyGfYFTjC1RCQyOXdOLnA2tdiZoyB2UPWtBS5jpnt+xeX6/KA==" saltValue="e62V3n2ioXiO+AZ71SVg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6" t="s">
        <v>3</v>
      </c>
      <c r="D47" s="1236"/>
      <c r="E47" s="1237"/>
      <c r="F47" s="11">
        <v>23.78</v>
      </c>
      <c r="G47" s="12">
        <v>30.9</v>
      </c>
      <c r="H47" s="12">
        <v>31.9</v>
      </c>
      <c r="I47" s="12">
        <v>33.93</v>
      </c>
      <c r="J47" s="13">
        <v>34.93</v>
      </c>
    </row>
    <row r="48" spans="2:10" ht="57.75" customHeight="1" x14ac:dyDescent="0.15">
      <c r="B48" s="14"/>
      <c r="C48" s="1238" t="s">
        <v>4</v>
      </c>
      <c r="D48" s="1238"/>
      <c r="E48" s="1239"/>
      <c r="F48" s="15">
        <v>3.36</v>
      </c>
      <c r="G48" s="16">
        <v>3.28</v>
      </c>
      <c r="H48" s="16">
        <v>3.05</v>
      </c>
      <c r="I48" s="16">
        <v>3.45</v>
      </c>
      <c r="J48" s="17">
        <v>3.95</v>
      </c>
    </row>
    <row r="49" spans="2:10" ht="57.75" customHeight="1" thickBot="1" x14ac:dyDescent="0.2">
      <c r="B49" s="18"/>
      <c r="C49" s="1240" t="s">
        <v>5</v>
      </c>
      <c r="D49" s="1240"/>
      <c r="E49" s="1241"/>
      <c r="F49" s="19">
        <v>6.59</v>
      </c>
      <c r="G49" s="20">
        <v>5.49</v>
      </c>
      <c r="H49" s="20">
        <v>0.38</v>
      </c>
      <c r="I49" s="20">
        <v>1.89</v>
      </c>
      <c r="J49" s="21">
        <v>1.74</v>
      </c>
    </row>
    <row r="50" spans="2:10" ht="13.5" customHeight="1" x14ac:dyDescent="0.15"/>
  </sheetData>
  <sheetProtection algorithmName="SHA-512" hashValue="5bNt2juilH3IJ25qDVKd7egf7I2MKNeuoJysfiTnVBM2PZth1jzxvMyVYhQ2v8Ly46oSuYBqziATLvxnyjPPng==" saltValue="TLLWyzst3vSKhDaV/8Py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election activeCell="C37" sqref="C37:E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8" t="s">
        <v>555</v>
      </c>
      <c r="D34" s="1248"/>
      <c r="E34" s="1249"/>
      <c r="F34" s="32">
        <v>4.29</v>
      </c>
      <c r="G34" s="33">
        <v>5.0999999999999996</v>
      </c>
      <c r="H34" s="33">
        <v>5.0999999999999996</v>
      </c>
      <c r="I34" s="33">
        <v>6.12</v>
      </c>
      <c r="J34" s="34">
        <v>5.89</v>
      </c>
      <c r="K34" s="22"/>
      <c r="L34" s="22"/>
      <c r="M34" s="22"/>
      <c r="N34" s="22"/>
      <c r="O34" s="22"/>
      <c r="P34" s="22"/>
    </row>
    <row r="35" spans="1:16" ht="39" customHeight="1" x14ac:dyDescent="0.15">
      <c r="A35" s="22"/>
      <c r="B35" s="35"/>
      <c r="C35" s="1242" t="s">
        <v>556</v>
      </c>
      <c r="D35" s="1243"/>
      <c r="E35" s="1244"/>
      <c r="F35" s="36">
        <v>3.35</v>
      </c>
      <c r="G35" s="37">
        <v>3.28</v>
      </c>
      <c r="H35" s="37">
        <v>3.04</v>
      </c>
      <c r="I35" s="37">
        <v>3.45</v>
      </c>
      <c r="J35" s="38">
        <v>3.94</v>
      </c>
      <c r="K35" s="22"/>
      <c r="L35" s="22"/>
      <c r="M35" s="22"/>
      <c r="N35" s="22"/>
      <c r="O35" s="22"/>
      <c r="P35" s="22"/>
    </row>
    <row r="36" spans="1:16" ht="39" customHeight="1" x14ac:dyDescent="0.15">
      <c r="A36" s="22"/>
      <c r="B36" s="35"/>
      <c r="C36" s="1242" t="s">
        <v>557</v>
      </c>
      <c r="D36" s="1243"/>
      <c r="E36" s="1244"/>
      <c r="F36" s="36" t="s">
        <v>558</v>
      </c>
      <c r="G36" s="37">
        <v>1.92</v>
      </c>
      <c r="H36" s="37">
        <v>2.39</v>
      </c>
      <c r="I36" s="37">
        <v>3.21</v>
      </c>
      <c r="J36" s="38">
        <v>2.61</v>
      </c>
      <c r="K36" s="22"/>
      <c r="L36" s="22"/>
      <c r="M36" s="22"/>
      <c r="N36" s="22"/>
      <c r="O36" s="22"/>
      <c r="P36" s="22"/>
    </row>
    <row r="37" spans="1:16" ht="39" customHeight="1" x14ac:dyDescent="0.15">
      <c r="A37" s="22"/>
      <c r="B37" s="35"/>
      <c r="C37" s="1242" t="s">
        <v>559</v>
      </c>
      <c r="D37" s="1243"/>
      <c r="E37" s="1244"/>
      <c r="F37" s="36">
        <v>0.41</v>
      </c>
      <c r="G37" s="37">
        <v>0.35</v>
      </c>
      <c r="H37" s="37">
        <v>0.46</v>
      </c>
      <c r="I37" s="37">
        <v>0.44</v>
      </c>
      <c r="J37" s="38">
        <v>0.35</v>
      </c>
      <c r="K37" s="22"/>
      <c r="L37" s="22"/>
      <c r="M37" s="22"/>
      <c r="N37" s="22"/>
      <c r="O37" s="22"/>
      <c r="P37" s="22"/>
    </row>
    <row r="38" spans="1:16" ht="39" customHeight="1" x14ac:dyDescent="0.15">
      <c r="A38" s="22"/>
      <c r="B38" s="35"/>
      <c r="C38" s="1242" t="s">
        <v>560</v>
      </c>
      <c r="D38" s="1243"/>
      <c r="E38" s="1244"/>
      <c r="F38" s="36">
        <v>0</v>
      </c>
      <c r="G38" s="37">
        <v>0.01</v>
      </c>
      <c r="H38" s="37">
        <v>0.02</v>
      </c>
      <c r="I38" s="37">
        <v>0.01</v>
      </c>
      <c r="J38" s="38">
        <v>7.0000000000000007E-2</v>
      </c>
      <c r="K38" s="22"/>
      <c r="L38" s="22"/>
      <c r="M38" s="22"/>
      <c r="N38" s="22"/>
      <c r="O38" s="22"/>
      <c r="P38" s="22"/>
    </row>
    <row r="39" spans="1:16" ht="39" customHeight="1" x14ac:dyDescent="0.15">
      <c r="A39" s="22"/>
      <c r="B39" s="35"/>
      <c r="C39" s="1242" t="s">
        <v>561</v>
      </c>
      <c r="D39" s="1243"/>
      <c r="E39" s="1244"/>
      <c r="F39" s="36">
        <v>0</v>
      </c>
      <c r="G39" s="37">
        <v>0</v>
      </c>
      <c r="H39" s="37">
        <v>0.01</v>
      </c>
      <c r="I39" s="37">
        <v>0.01</v>
      </c>
      <c r="J39" s="38">
        <v>0.01</v>
      </c>
      <c r="K39" s="22"/>
      <c r="L39" s="22"/>
      <c r="M39" s="22"/>
      <c r="N39" s="22"/>
      <c r="O39" s="22"/>
      <c r="P39" s="22"/>
    </row>
    <row r="40" spans="1:16" ht="39" customHeight="1" x14ac:dyDescent="0.15">
      <c r="A40" s="22"/>
      <c r="B40" s="35"/>
      <c r="C40" s="1242" t="s">
        <v>562</v>
      </c>
      <c r="D40" s="1243"/>
      <c r="E40" s="1244"/>
      <c r="F40" s="36">
        <v>0.01</v>
      </c>
      <c r="G40" s="37">
        <v>0</v>
      </c>
      <c r="H40" s="37">
        <v>0.01</v>
      </c>
      <c r="I40" s="37">
        <v>0</v>
      </c>
      <c r="J40" s="38">
        <v>0</v>
      </c>
      <c r="K40" s="22"/>
      <c r="L40" s="22"/>
      <c r="M40" s="22"/>
      <c r="N40" s="22"/>
      <c r="O40" s="22"/>
      <c r="P40" s="22"/>
    </row>
    <row r="41" spans="1:16" ht="39" customHeight="1" x14ac:dyDescent="0.15">
      <c r="A41" s="22"/>
      <c r="B41" s="35"/>
      <c r="C41" s="1242" t="s">
        <v>563</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564</v>
      </c>
      <c r="D42" s="1243"/>
      <c r="E42" s="1244"/>
      <c r="F42" s="36" t="s">
        <v>509</v>
      </c>
      <c r="G42" s="37" t="s">
        <v>509</v>
      </c>
      <c r="H42" s="37" t="s">
        <v>509</v>
      </c>
      <c r="I42" s="37" t="s">
        <v>509</v>
      </c>
      <c r="J42" s="38" t="s">
        <v>509</v>
      </c>
      <c r="K42" s="22"/>
      <c r="L42" s="22"/>
      <c r="M42" s="22"/>
      <c r="N42" s="22"/>
      <c r="O42" s="22"/>
      <c r="P42" s="22"/>
    </row>
    <row r="43" spans="1:16" ht="39" customHeight="1" thickBot="1" x14ac:dyDescent="0.2">
      <c r="A43" s="22"/>
      <c r="B43" s="40"/>
      <c r="C43" s="1245" t="s">
        <v>565</v>
      </c>
      <c r="D43" s="1246"/>
      <c r="E43" s="1247"/>
      <c r="F43" s="41">
        <v>0.12</v>
      </c>
      <c r="G43" s="42">
        <v>7.0000000000000007E-2</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kU0AOJpsKa/kN3WrxYrdQlveKEbsZHXF6wyfxoYmg60vQlMEcu7W011fogtOywjx1Mk3X7CDWP56uFCxueVLA==" saltValue="Q2YRDIJ71vrfs3E8HWx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1129</v>
      </c>
      <c r="L45" s="60">
        <v>1066</v>
      </c>
      <c r="M45" s="60">
        <v>1129</v>
      </c>
      <c r="N45" s="60">
        <v>1154</v>
      </c>
      <c r="O45" s="61">
        <v>1201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509</v>
      </c>
      <c r="L46" s="64" t="s">
        <v>509</v>
      </c>
      <c r="M46" s="64" t="s">
        <v>509</v>
      </c>
      <c r="N46" s="64" t="s">
        <v>509</v>
      </c>
      <c r="O46" s="65" t="s">
        <v>509</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509</v>
      </c>
      <c r="L47" s="64" t="s">
        <v>509</v>
      </c>
      <c r="M47" s="64" t="s">
        <v>509</v>
      </c>
      <c r="N47" s="64" t="s">
        <v>509</v>
      </c>
      <c r="O47" s="65" t="s">
        <v>509</v>
      </c>
      <c r="P47" s="48"/>
      <c r="Q47" s="48"/>
      <c r="R47" s="48"/>
      <c r="S47" s="48"/>
      <c r="T47" s="48"/>
      <c r="U47" s="48"/>
    </row>
    <row r="48" spans="1:21" ht="30.75" customHeight="1" x14ac:dyDescent="0.15">
      <c r="A48" s="48"/>
      <c r="B48" s="1252"/>
      <c r="C48" s="1253"/>
      <c r="D48" s="62"/>
      <c r="E48" s="1258" t="s">
        <v>14</v>
      </c>
      <c r="F48" s="1258"/>
      <c r="G48" s="1258"/>
      <c r="H48" s="1258"/>
      <c r="I48" s="1258"/>
      <c r="J48" s="1259"/>
      <c r="K48" s="63">
        <v>63</v>
      </c>
      <c r="L48" s="64">
        <v>63</v>
      </c>
      <c r="M48" s="64">
        <v>63</v>
      </c>
      <c r="N48" s="64">
        <v>86</v>
      </c>
      <c r="O48" s="65">
        <v>82</v>
      </c>
      <c r="P48" s="48"/>
      <c r="Q48" s="48"/>
      <c r="R48" s="48"/>
      <c r="S48" s="48"/>
      <c r="T48" s="48"/>
      <c r="U48" s="48"/>
    </row>
    <row r="49" spans="1:21" ht="30.75" customHeight="1" x14ac:dyDescent="0.15">
      <c r="A49" s="48"/>
      <c r="B49" s="1252"/>
      <c r="C49" s="1253"/>
      <c r="D49" s="62"/>
      <c r="E49" s="1258" t="s">
        <v>15</v>
      </c>
      <c r="F49" s="1258"/>
      <c r="G49" s="1258"/>
      <c r="H49" s="1258"/>
      <c r="I49" s="1258"/>
      <c r="J49" s="1259"/>
      <c r="K49" s="63">
        <v>15</v>
      </c>
      <c r="L49" s="64">
        <v>20</v>
      </c>
      <c r="M49" s="64">
        <v>20</v>
      </c>
      <c r="N49" s="64">
        <v>13</v>
      </c>
      <c r="O49" s="65">
        <v>15</v>
      </c>
      <c r="P49" s="48"/>
      <c r="Q49" s="48"/>
      <c r="R49" s="48"/>
      <c r="S49" s="48"/>
      <c r="T49" s="48"/>
      <c r="U49" s="48"/>
    </row>
    <row r="50" spans="1:21" ht="30.75" customHeight="1" x14ac:dyDescent="0.15">
      <c r="A50" s="48"/>
      <c r="B50" s="1252"/>
      <c r="C50" s="1253"/>
      <c r="D50" s="62"/>
      <c r="E50" s="1258" t="s">
        <v>16</v>
      </c>
      <c r="F50" s="1258"/>
      <c r="G50" s="1258"/>
      <c r="H50" s="1258"/>
      <c r="I50" s="1258"/>
      <c r="J50" s="1259"/>
      <c r="K50" s="63">
        <v>3</v>
      </c>
      <c r="L50" s="64">
        <v>2</v>
      </c>
      <c r="M50" s="64">
        <v>2</v>
      </c>
      <c r="N50" s="64" t="s">
        <v>509</v>
      </c>
      <c r="O50" s="65" t="s">
        <v>509</v>
      </c>
      <c r="P50" s="48"/>
      <c r="Q50" s="48"/>
      <c r="R50" s="48"/>
      <c r="S50" s="48"/>
      <c r="T50" s="48"/>
      <c r="U50" s="48"/>
    </row>
    <row r="51" spans="1:21" ht="30.75" customHeight="1" x14ac:dyDescent="0.15">
      <c r="A51" s="48"/>
      <c r="B51" s="1254"/>
      <c r="C51" s="1255"/>
      <c r="D51" s="66"/>
      <c r="E51" s="1258" t="s">
        <v>17</v>
      </c>
      <c r="F51" s="1258"/>
      <c r="G51" s="1258"/>
      <c r="H51" s="1258"/>
      <c r="I51" s="1258"/>
      <c r="J51" s="1259"/>
      <c r="K51" s="63">
        <v>1</v>
      </c>
      <c r="L51" s="64">
        <v>1</v>
      </c>
      <c r="M51" s="64">
        <v>1</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819</v>
      </c>
      <c r="L52" s="64">
        <v>819</v>
      </c>
      <c r="M52" s="64">
        <v>865</v>
      </c>
      <c r="N52" s="64">
        <v>865</v>
      </c>
      <c r="O52" s="65">
        <v>856</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392</v>
      </c>
      <c r="L53" s="69">
        <v>333</v>
      </c>
      <c r="M53" s="69">
        <v>350</v>
      </c>
      <c r="N53" s="69">
        <v>388</v>
      </c>
      <c r="O53" s="70">
        <v>442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2uff2yT+K+6GSGhrYpJu6WvpLBN2zV0j3XIOkuuDOhfdgn0INwnTijuSQtutntlkqN9gs0SHFk9KSEWaIQWw==" saltValue="CXE17HkdWae27cNdP7+A8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10" zoomScale="50" zoomScaleNormal="50" zoomScaleSheetLayoutView="100" workbookViewId="0">
      <selection activeCell="J50" sqref="J50:K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76" t="s">
        <v>29</v>
      </c>
      <c r="C41" s="1277"/>
      <c r="D41" s="102"/>
      <c r="E41" s="1282" t="s">
        <v>30</v>
      </c>
      <c r="F41" s="1282"/>
      <c r="G41" s="1282"/>
      <c r="H41" s="1283"/>
      <c r="I41" s="103">
        <v>11268</v>
      </c>
      <c r="J41" s="104">
        <v>12778</v>
      </c>
      <c r="K41" s="104">
        <v>12524</v>
      </c>
      <c r="L41" s="104">
        <v>12241</v>
      </c>
      <c r="M41" s="105">
        <v>11946</v>
      </c>
    </row>
    <row r="42" spans="2:13" ht="27.75" customHeight="1" x14ac:dyDescent="0.15">
      <c r="B42" s="1278"/>
      <c r="C42" s="1279"/>
      <c r="D42" s="106"/>
      <c r="E42" s="1284" t="s">
        <v>31</v>
      </c>
      <c r="F42" s="1284"/>
      <c r="G42" s="1284"/>
      <c r="H42" s="1285"/>
      <c r="I42" s="107">
        <v>5</v>
      </c>
      <c r="J42" s="108">
        <v>2</v>
      </c>
      <c r="K42" s="108">
        <v>2</v>
      </c>
      <c r="L42" s="108" t="s">
        <v>509</v>
      </c>
      <c r="M42" s="109" t="s">
        <v>509</v>
      </c>
    </row>
    <row r="43" spans="2:13" ht="27.75" customHeight="1" x14ac:dyDescent="0.15">
      <c r="B43" s="1278"/>
      <c r="C43" s="1279"/>
      <c r="D43" s="106"/>
      <c r="E43" s="1284" t="s">
        <v>32</v>
      </c>
      <c r="F43" s="1284"/>
      <c r="G43" s="1284"/>
      <c r="H43" s="1285"/>
      <c r="I43" s="107">
        <v>700</v>
      </c>
      <c r="J43" s="108">
        <v>634</v>
      </c>
      <c r="K43" s="108">
        <v>564</v>
      </c>
      <c r="L43" s="108">
        <v>585</v>
      </c>
      <c r="M43" s="109">
        <v>569</v>
      </c>
    </row>
    <row r="44" spans="2:13" ht="27.75" customHeight="1" x14ac:dyDescent="0.15">
      <c r="B44" s="1278"/>
      <c r="C44" s="1279"/>
      <c r="D44" s="106"/>
      <c r="E44" s="1284" t="s">
        <v>33</v>
      </c>
      <c r="F44" s="1284"/>
      <c r="G44" s="1284"/>
      <c r="H44" s="1285"/>
      <c r="I44" s="107">
        <v>119</v>
      </c>
      <c r="J44" s="108">
        <v>110</v>
      </c>
      <c r="K44" s="108">
        <v>96</v>
      </c>
      <c r="L44" s="108">
        <v>109</v>
      </c>
      <c r="M44" s="109">
        <v>144</v>
      </c>
    </row>
    <row r="45" spans="2:13" ht="27.75" customHeight="1" x14ac:dyDescent="0.15">
      <c r="B45" s="1278"/>
      <c r="C45" s="1279"/>
      <c r="D45" s="106"/>
      <c r="E45" s="1284" t="s">
        <v>34</v>
      </c>
      <c r="F45" s="1284"/>
      <c r="G45" s="1284"/>
      <c r="H45" s="1285"/>
      <c r="I45" s="107">
        <v>1370</v>
      </c>
      <c r="J45" s="108">
        <v>1363</v>
      </c>
      <c r="K45" s="108">
        <v>1287</v>
      </c>
      <c r="L45" s="108">
        <v>1231</v>
      </c>
      <c r="M45" s="109">
        <v>1150</v>
      </c>
    </row>
    <row r="46" spans="2:13" ht="27.75" customHeight="1" x14ac:dyDescent="0.15">
      <c r="B46" s="1278"/>
      <c r="C46" s="1279"/>
      <c r="D46" s="110"/>
      <c r="E46" s="1284" t="s">
        <v>35</v>
      </c>
      <c r="F46" s="1284"/>
      <c r="G46" s="1284"/>
      <c r="H46" s="1285"/>
      <c r="I46" s="107" t="s">
        <v>509</v>
      </c>
      <c r="J46" s="108" t="s">
        <v>509</v>
      </c>
      <c r="K46" s="108" t="s">
        <v>509</v>
      </c>
      <c r="L46" s="108" t="s">
        <v>509</v>
      </c>
      <c r="M46" s="109" t="s">
        <v>509</v>
      </c>
    </row>
    <row r="47" spans="2:13" ht="27.75" customHeight="1" x14ac:dyDescent="0.15">
      <c r="B47" s="1278"/>
      <c r="C47" s="1279"/>
      <c r="D47" s="111"/>
      <c r="E47" s="1286" t="s">
        <v>36</v>
      </c>
      <c r="F47" s="1287"/>
      <c r="G47" s="1287"/>
      <c r="H47" s="1288"/>
      <c r="I47" s="107" t="s">
        <v>509</v>
      </c>
      <c r="J47" s="108" t="s">
        <v>509</v>
      </c>
      <c r="K47" s="108" t="s">
        <v>509</v>
      </c>
      <c r="L47" s="108" t="s">
        <v>509</v>
      </c>
      <c r="M47" s="109" t="s">
        <v>509</v>
      </c>
    </row>
    <row r="48" spans="2:13" ht="27.75" customHeight="1" x14ac:dyDescent="0.15">
      <c r="B48" s="1278"/>
      <c r="C48" s="1279"/>
      <c r="D48" s="106"/>
      <c r="E48" s="1284" t="s">
        <v>37</v>
      </c>
      <c r="F48" s="1284"/>
      <c r="G48" s="1284"/>
      <c r="H48" s="1285"/>
      <c r="I48" s="107" t="s">
        <v>509</v>
      </c>
      <c r="J48" s="108" t="s">
        <v>509</v>
      </c>
      <c r="K48" s="108" t="s">
        <v>509</v>
      </c>
      <c r="L48" s="108" t="s">
        <v>509</v>
      </c>
      <c r="M48" s="109" t="s">
        <v>509</v>
      </c>
    </row>
    <row r="49" spans="2:13" ht="27.75" customHeight="1" x14ac:dyDescent="0.15">
      <c r="B49" s="1280"/>
      <c r="C49" s="1281"/>
      <c r="D49" s="106"/>
      <c r="E49" s="1284" t="s">
        <v>38</v>
      </c>
      <c r="F49" s="1284"/>
      <c r="G49" s="1284"/>
      <c r="H49" s="1285"/>
      <c r="I49" s="107" t="s">
        <v>509</v>
      </c>
      <c r="J49" s="108" t="s">
        <v>509</v>
      </c>
      <c r="K49" s="108" t="s">
        <v>509</v>
      </c>
      <c r="L49" s="108" t="s">
        <v>509</v>
      </c>
      <c r="M49" s="109" t="s">
        <v>509</v>
      </c>
    </row>
    <row r="50" spans="2:13" ht="27.75" customHeight="1" x14ac:dyDescent="0.15">
      <c r="B50" s="1289" t="s">
        <v>39</v>
      </c>
      <c r="C50" s="1290"/>
      <c r="D50" s="112"/>
      <c r="E50" s="1284" t="s">
        <v>40</v>
      </c>
      <c r="F50" s="1284"/>
      <c r="G50" s="1284"/>
      <c r="H50" s="1285"/>
      <c r="I50" s="107">
        <v>1236</v>
      </c>
      <c r="J50" s="108">
        <v>1505</v>
      </c>
      <c r="K50" s="108">
        <v>1535</v>
      </c>
      <c r="L50" s="108">
        <v>1604</v>
      </c>
      <c r="M50" s="109">
        <v>1632</v>
      </c>
    </row>
    <row r="51" spans="2:13" ht="27.75" customHeight="1" x14ac:dyDescent="0.15">
      <c r="B51" s="1278"/>
      <c r="C51" s="1279"/>
      <c r="D51" s="106"/>
      <c r="E51" s="1284" t="s">
        <v>41</v>
      </c>
      <c r="F51" s="1284"/>
      <c r="G51" s="1284"/>
      <c r="H51" s="1285"/>
      <c r="I51" s="107">
        <v>509</v>
      </c>
      <c r="J51" s="108">
        <v>566</v>
      </c>
      <c r="K51" s="108">
        <v>673</v>
      </c>
      <c r="L51" s="108">
        <v>789</v>
      </c>
      <c r="M51" s="109">
        <v>895</v>
      </c>
    </row>
    <row r="52" spans="2:13" ht="27.75" customHeight="1" x14ac:dyDescent="0.15">
      <c r="B52" s="1280"/>
      <c r="C52" s="1281"/>
      <c r="D52" s="106"/>
      <c r="E52" s="1284" t="s">
        <v>42</v>
      </c>
      <c r="F52" s="1284"/>
      <c r="G52" s="1284"/>
      <c r="H52" s="1285"/>
      <c r="I52" s="107">
        <v>8035</v>
      </c>
      <c r="J52" s="108">
        <v>8829</v>
      </c>
      <c r="K52" s="108">
        <v>8599</v>
      </c>
      <c r="L52" s="108">
        <v>8303</v>
      </c>
      <c r="M52" s="109">
        <v>7999</v>
      </c>
    </row>
    <row r="53" spans="2:13" ht="27.75" customHeight="1" thickBot="1" x14ac:dyDescent="0.2">
      <c r="B53" s="1291" t="s">
        <v>43</v>
      </c>
      <c r="C53" s="1292"/>
      <c r="D53" s="113"/>
      <c r="E53" s="1293" t="s">
        <v>44</v>
      </c>
      <c r="F53" s="1293"/>
      <c r="G53" s="1293"/>
      <c r="H53" s="1294"/>
      <c r="I53" s="114">
        <v>3682</v>
      </c>
      <c r="J53" s="115">
        <v>3986</v>
      </c>
      <c r="K53" s="115">
        <v>3667</v>
      </c>
      <c r="L53" s="115">
        <v>3469</v>
      </c>
      <c r="M53" s="116">
        <v>3283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9W5BnUEJzCTdY6zkDzkdvrZ9Ihfaa6OvqHwrqkP/zdNHymc8HzzKY4ry7kpT7sj//9OCNPPaiQ/f6SBm0+LdQ==" saltValue="qBaSonq5Iqk9t5slnKbK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0" zoomScaleNormal="50" zoomScaleSheetLayoutView="100" workbookViewId="0">
      <selection activeCell="I62" sqref="I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3" t="s">
        <v>47</v>
      </c>
      <c r="D55" s="1303"/>
      <c r="E55" s="1304"/>
      <c r="F55" s="128">
        <v>1470</v>
      </c>
      <c r="G55" s="128">
        <v>1540</v>
      </c>
      <c r="H55" s="129">
        <v>1564</v>
      </c>
    </row>
    <row r="56" spans="2:8" ht="52.5" customHeight="1" x14ac:dyDescent="0.15">
      <c r="B56" s="130"/>
      <c r="C56" s="1305" t="s">
        <v>48</v>
      </c>
      <c r="D56" s="1305"/>
      <c r="E56" s="1306"/>
      <c r="F56" s="131">
        <v>8</v>
      </c>
      <c r="G56" s="131">
        <v>8</v>
      </c>
      <c r="H56" s="132">
        <v>8</v>
      </c>
    </row>
    <row r="57" spans="2:8" ht="53.25" customHeight="1" x14ac:dyDescent="0.15">
      <c r="B57" s="130"/>
      <c r="C57" s="1307" t="s">
        <v>49</v>
      </c>
      <c r="D57" s="1307"/>
      <c r="E57" s="1308"/>
      <c r="F57" s="133">
        <v>786</v>
      </c>
      <c r="G57" s="133">
        <v>786</v>
      </c>
      <c r="H57" s="134">
        <v>790</v>
      </c>
    </row>
    <row r="58" spans="2:8" ht="45.75" customHeight="1" x14ac:dyDescent="0.15">
      <c r="B58" s="135"/>
      <c r="C58" s="1295" t="s">
        <v>583</v>
      </c>
      <c r="D58" s="1296"/>
      <c r="E58" s="1297"/>
      <c r="F58" s="136">
        <v>739</v>
      </c>
      <c r="G58" s="136">
        <v>739</v>
      </c>
      <c r="H58" s="137">
        <v>740</v>
      </c>
    </row>
    <row r="59" spans="2:8" ht="45.75" customHeight="1" x14ac:dyDescent="0.15">
      <c r="B59" s="135"/>
      <c r="C59" s="1295" t="s">
        <v>584</v>
      </c>
      <c r="D59" s="1296"/>
      <c r="E59" s="1297"/>
      <c r="F59" s="136">
        <v>20</v>
      </c>
      <c r="G59" s="136">
        <v>20</v>
      </c>
      <c r="H59" s="137">
        <v>20</v>
      </c>
    </row>
    <row r="60" spans="2:8" ht="45.75" customHeight="1" x14ac:dyDescent="0.15">
      <c r="B60" s="135"/>
      <c r="C60" s="1295" t="s">
        <v>585</v>
      </c>
      <c r="D60" s="1296"/>
      <c r="E60" s="1297"/>
      <c r="F60" s="136">
        <v>15</v>
      </c>
      <c r="G60" s="136">
        <v>15</v>
      </c>
      <c r="H60" s="137">
        <v>15</v>
      </c>
    </row>
    <row r="61" spans="2:8" ht="45.75" customHeight="1" x14ac:dyDescent="0.15">
      <c r="B61" s="135"/>
      <c r="C61" s="1295" t="s">
        <v>586</v>
      </c>
      <c r="D61" s="1296"/>
      <c r="E61" s="1297"/>
      <c r="F61" s="136">
        <v>7</v>
      </c>
      <c r="G61" s="136">
        <v>7</v>
      </c>
      <c r="H61" s="137">
        <v>7</v>
      </c>
    </row>
    <row r="62" spans="2:8" ht="45.75" customHeight="1" thickBot="1" x14ac:dyDescent="0.2">
      <c r="B62" s="138"/>
      <c r="C62" s="1298" t="s">
        <v>587</v>
      </c>
      <c r="D62" s="1299"/>
      <c r="E62" s="1300"/>
      <c r="F62" s="139">
        <v>5</v>
      </c>
      <c r="G62" s="139">
        <v>5</v>
      </c>
      <c r="H62" s="140">
        <v>5</v>
      </c>
    </row>
    <row r="63" spans="2:8" ht="52.5" customHeight="1" thickBot="1" x14ac:dyDescent="0.2">
      <c r="B63" s="141"/>
      <c r="C63" s="1301" t="s">
        <v>50</v>
      </c>
      <c r="D63" s="1301"/>
      <c r="E63" s="1302"/>
      <c r="F63" s="142">
        <v>2264</v>
      </c>
      <c r="G63" s="142">
        <v>2334</v>
      </c>
      <c r="H63" s="143">
        <v>2362</v>
      </c>
    </row>
    <row r="64" spans="2:8" ht="15" customHeight="1" x14ac:dyDescent="0.15"/>
  </sheetData>
  <sheetProtection algorithmName="SHA-512" hashValue="qO2OUVPA66if7a7uudPLZko3VFZy16VRfmVf/PKRZYNDJcAzKP/88dLnDdVnXC3aqgtHl7x7IyjD0o4yR0TJBg==" saltValue="7p3IKxDM6/g2Bpm/HvSD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zoomScale="60" zoomScaleNormal="6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601</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592</v>
      </c>
      <c r="AO51" s="1314"/>
      <c r="AP51" s="1314"/>
      <c r="AQ51" s="1314"/>
      <c r="AR51" s="1314"/>
      <c r="AS51" s="1314"/>
      <c r="AT51" s="1314"/>
      <c r="AU51" s="1314"/>
      <c r="AV51" s="1314"/>
      <c r="AW51" s="1314"/>
      <c r="AX51" s="1314"/>
      <c r="AY51" s="1314"/>
      <c r="AZ51" s="1314"/>
      <c r="BA51" s="1314"/>
      <c r="BB51" s="1314" t="s">
        <v>593</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v>102.2</v>
      </c>
      <c r="BY51" s="1311"/>
      <c r="BZ51" s="1311"/>
      <c r="CA51" s="1311"/>
      <c r="CB51" s="1311"/>
      <c r="CC51" s="1311"/>
      <c r="CD51" s="1311"/>
      <c r="CE51" s="1311"/>
      <c r="CF51" s="1326"/>
      <c r="CG51" s="1311"/>
      <c r="CH51" s="1311"/>
      <c r="CI51" s="1311"/>
      <c r="CJ51" s="1311"/>
      <c r="CK51" s="1311"/>
      <c r="CL51" s="1311"/>
      <c r="CM51" s="1311"/>
      <c r="CN51" s="1326"/>
      <c r="CO51" s="1311"/>
      <c r="CP51" s="1311"/>
      <c r="CQ51" s="1311"/>
      <c r="CR51" s="1311"/>
      <c r="CS51" s="1311"/>
      <c r="CT51" s="1311"/>
      <c r="CU51" s="1311"/>
      <c r="CV51" s="1326"/>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594</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70.3</v>
      </c>
      <c r="BY53" s="1311"/>
      <c r="BZ53" s="1311"/>
      <c r="CA53" s="1311"/>
      <c r="CB53" s="1311"/>
      <c r="CC53" s="1311"/>
      <c r="CD53" s="1311"/>
      <c r="CE53" s="1311"/>
      <c r="CF53" s="1326"/>
      <c r="CG53" s="1311"/>
      <c r="CH53" s="1311"/>
      <c r="CI53" s="1311"/>
      <c r="CJ53" s="1311"/>
      <c r="CK53" s="1311"/>
      <c r="CL53" s="1311"/>
      <c r="CM53" s="1311"/>
      <c r="CN53" s="1326"/>
      <c r="CO53" s="1311"/>
      <c r="CP53" s="1311"/>
      <c r="CQ53" s="1311"/>
      <c r="CR53" s="1311"/>
      <c r="CS53" s="1311"/>
      <c r="CT53" s="1311"/>
      <c r="CU53" s="1311"/>
      <c r="CV53" s="1326"/>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595</v>
      </c>
      <c r="AO55" s="1315"/>
      <c r="AP55" s="1315"/>
      <c r="AQ55" s="1315"/>
      <c r="AR55" s="1315"/>
      <c r="AS55" s="1315"/>
      <c r="AT55" s="1315"/>
      <c r="AU55" s="1315"/>
      <c r="AV55" s="1315"/>
      <c r="AW55" s="1315"/>
      <c r="AX55" s="1315"/>
      <c r="AY55" s="1315"/>
      <c r="AZ55" s="1315"/>
      <c r="BA55" s="1315"/>
      <c r="BB55" s="1314" t="s">
        <v>596</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51.4</v>
      </c>
      <c r="BY55" s="1311"/>
      <c r="BZ55" s="1311"/>
      <c r="CA55" s="1311"/>
      <c r="CB55" s="1311"/>
      <c r="CC55" s="1311"/>
      <c r="CD55" s="1311"/>
      <c r="CE55" s="1311"/>
      <c r="CF55" s="1326"/>
      <c r="CG55" s="1311"/>
      <c r="CH55" s="1311"/>
      <c r="CI55" s="1311"/>
      <c r="CJ55" s="1311"/>
      <c r="CK55" s="1311"/>
      <c r="CL55" s="1311"/>
      <c r="CM55" s="1311"/>
      <c r="CN55" s="1326"/>
      <c r="CO55" s="1311"/>
      <c r="CP55" s="1311"/>
      <c r="CQ55" s="1311"/>
      <c r="CR55" s="1311"/>
      <c r="CS55" s="1311"/>
      <c r="CT55" s="1311"/>
      <c r="CU55" s="1311"/>
      <c r="CV55" s="1326"/>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597</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59.8</v>
      </c>
      <c r="BY57" s="1311"/>
      <c r="BZ57" s="1311"/>
      <c r="CA57" s="1311"/>
      <c r="CB57" s="1311"/>
      <c r="CC57" s="1311"/>
      <c r="CD57" s="1311"/>
      <c r="CE57" s="1311"/>
      <c r="CF57" s="1326"/>
      <c r="CG57" s="1311"/>
      <c r="CH57" s="1311"/>
      <c r="CI57" s="1311"/>
      <c r="CJ57" s="1311"/>
      <c r="CK57" s="1311"/>
      <c r="CL57" s="1311"/>
      <c r="CM57" s="1311"/>
      <c r="CN57" s="1326"/>
      <c r="CO57" s="1311"/>
      <c r="CP57" s="1311"/>
      <c r="CQ57" s="1311"/>
      <c r="CR57" s="1311"/>
      <c r="CS57" s="1311"/>
      <c r="CT57" s="1311"/>
      <c r="CU57" s="1311"/>
      <c r="CV57" s="1326"/>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602</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592</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v>88.5</v>
      </c>
      <c r="BQ73" s="1311"/>
      <c r="BR73" s="1311"/>
      <c r="BS73" s="1311"/>
      <c r="BT73" s="1311"/>
      <c r="BU73" s="1311"/>
      <c r="BV73" s="1311"/>
      <c r="BW73" s="1311"/>
      <c r="BX73" s="1311">
        <v>102.2</v>
      </c>
      <c r="BY73" s="1311"/>
      <c r="BZ73" s="1311"/>
      <c r="CA73" s="1311"/>
      <c r="CB73" s="1311"/>
      <c r="CC73" s="1311"/>
      <c r="CD73" s="1311"/>
      <c r="CE73" s="1311"/>
      <c r="CF73" s="1311">
        <v>96.1</v>
      </c>
      <c r="CG73" s="1311"/>
      <c r="CH73" s="1311"/>
      <c r="CI73" s="1311"/>
      <c r="CJ73" s="1311"/>
      <c r="CK73" s="1311"/>
      <c r="CL73" s="1311"/>
      <c r="CM73" s="1311"/>
      <c r="CN73" s="1311">
        <v>92.6</v>
      </c>
      <c r="CO73" s="1311"/>
      <c r="CP73" s="1311"/>
      <c r="CQ73" s="1311"/>
      <c r="CR73" s="1311"/>
      <c r="CS73" s="1311"/>
      <c r="CT73" s="1311"/>
      <c r="CU73" s="1311"/>
      <c r="CV73" s="1311">
        <v>88.8</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600</v>
      </c>
      <c r="BC75" s="1314"/>
      <c r="BD75" s="1314"/>
      <c r="BE75" s="1314"/>
      <c r="BF75" s="1314"/>
      <c r="BG75" s="1314"/>
      <c r="BH75" s="1314"/>
      <c r="BI75" s="1314"/>
      <c r="BJ75" s="1314"/>
      <c r="BK75" s="1314"/>
      <c r="BL75" s="1314"/>
      <c r="BM75" s="1314"/>
      <c r="BN75" s="1314"/>
      <c r="BO75" s="1314"/>
      <c r="BP75" s="1311">
        <v>10.6</v>
      </c>
      <c r="BQ75" s="1311"/>
      <c r="BR75" s="1311"/>
      <c r="BS75" s="1311"/>
      <c r="BT75" s="1311"/>
      <c r="BU75" s="1311"/>
      <c r="BV75" s="1311"/>
      <c r="BW75" s="1311"/>
      <c r="BX75" s="1311">
        <v>9.1999999999999993</v>
      </c>
      <c r="BY75" s="1311"/>
      <c r="BZ75" s="1311"/>
      <c r="CA75" s="1311"/>
      <c r="CB75" s="1311"/>
      <c r="CC75" s="1311"/>
      <c r="CD75" s="1311"/>
      <c r="CE75" s="1311"/>
      <c r="CF75" s="1311">
        <v>9</v>
      </c>
      <c r="CG75" s="1311"/>
      <c r="CH75" s="1311"/>
      <c r="CI75" s="1311"/>
      <c r="CJ75" s="1311"/>
      <c r="CK75" s="1311"/>
      <c r="CL75" s="1311"/>
      <c r="CM75" s="1311"/>
      <c r="CN75" s="1311">
        <v>9.3000000000000007</v>
      </c>
      <c r="CO75" s="1311"/>
      <c r="CP75" s="1311"/>
      <c r="CQ75" s="1311"/>
      <c r="CR75" s="1311"/>
      <c r="CS75" s="1311"/>
      <c r="CT75" s="1311"/>
      <c r="CU75" s="1311"/>
      <c r="CV75" s="1311">
        <v>10.5</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595</v>
      </c>
      <c r="AO77" s="1315"/>
      <c r="AP77" s="1315"/>
      <c r="AQ77" s="1315"/>
      <c r="AR77" s="1315"/>
      <c r="AS77" s="1315"/>
      <c r="AT77" s="1315"/>
      <c r="AU77" s="1315"/>
      <c r="AV77" s="1315"/>
      <c r="AW77" s="1315"/>
      <c r="AX77" s="1315"/>
      <c r="AY77" s="1315"/>
      <c r="AZ77" s="1315"/>
      <c r="BA77" s="1315"/>
      <c r="BB77" s="1314" t="s">
        <v>593</v>
      </c>
      <c r="BC77" s="1314"/>
      <c r="BD77" s="1314"/>
      <c r="BE77" s="1314"/>
      <c r="BF77" s="1314"/>
      <c r="BG77" s="1314"/>
      <c r="BH77" s="1314"/>
      <c r="BI77" s="1314"/>
      <c r="BJ77" s="1314"/>
      <c r="BK77" s="1314"/>
      <c r="BL77" s="1314"/>
      <c r="BM77" s="1314"/>
      <c r="BN77" s="1314"/>
      <c r="BO77" s="1314"/>
      <c r="BP77" s="1311">
        <v>58.9</v>
      </c>
      <c r="BQ77" s="1311"/>
      <c r="BR77" s="1311"/>
      <c r="BS77" s="1311"/>
      <c r="BT77" s="1311"/>
      <c r="BU77" s="1311"/>
      <c r="BV77" s="1311"/>
      <c r="BW77" s="1311"/>
      <c r="BX77" s="1311">
        <v>51.4</v>
      </c>
      <c r="BY77" s="1311"/>
      <c r="BZ77" s="1311"/>
      <c r="CA77" s="1311"/>
      <c r="CB77" s="1311"/>
      <c r="CC77" s="1311"/>
      <c r="CD77" s="1311"/>
      <c r="CE77" s="1311"/>
      <c r="CF77" s="1311">
        <v>46.8</v>
      </c>
      <c r="CG77" s="1311"/>
      <c r="CH77" s="1311"/>
      <c r="CI77" s="1311"/>
      <c r="CJ77" s="1311"/>
      <c r="CK77" s="1311"/>
      <c r="CL77" s="1311"/>
      <c r="CM77" s="1311"/>
      <c r="CN77" s="1311">
        <v>48.4</v>
      </c>
      <c r="CO77" s="1311"/>
      <c r="CP77" s="1311"/>
      <c r="CQ77" s="1311"/>
      <c r="CR77" s="1311"/>
      <c r="CS77" s="1311"/>
      <c r="CT77" s="1311"/>
      <c r="CU77" s="1311"/>
      <c r="CV77" s="1311">
        <v>43</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600</v>
      </c>
      <c r="BC79" s="1314"/>
      <c r="BD79" s="1314"/>
      <c r="BE79" s="1314"/>
      <c r="BF79" s="1314"/>
      <c r="BG79" s="1314"/>
      <c r="BH79" s="1314"/>
      <c r="BI79" s="1314"/>
      <c r="BJ79" s="1314"/>
      <c r="BK79" s="1314"/>
      <c r="BL79" s="1314"/>
      <c r="BM79" s="1314"/>
      <c r="BN79" s="1314"/>
      <c r="BO79" s="1314"/>
      <c r="BP79" s="1311">
        <v>10.8</v>
      </c>
      <c r="BQ79" s="1311"/>
      <c r="BR79" s="1311"/>
      <c r="BS79" s="1311"/>
      <c r="BT79" s="1311"/>
      <c r="BU79" s="1311"/>
      <c r="BV79" s="1311"/>
      <c r="BW79" s="1311"/>
      <c r="BX79" s="1311">
        <v>10.199999999999999</v>
      </c>
      <c r="BY79" s="1311"/>
      <c r="BZ79" s="1311"/>
      <c r="CA79" s="1311"/>
      <c r="CB79" s="1311"/>
      <c r="CC79" s="1311"/>
      <c r="CD79" s="1311"/>
      <c r="CE79" s="1311"/>
      <c r="CF79" s="1311">
        <v>9.9</v>
      </c>
      <c r="CG79" s="1311"/>
      <c r="CH79" s="1311"/>
      <c r="CI79" s="1311"/>
      <c r="CJ79" s="1311"/>
      <c r="CK79" s="1311"/>
      <c r="CL79" s="1311"/>
      <c r="CM79" s="1311"/>
      <c r="CN79" s="1311">
        <v>9.9</v>
      </c>
      <c r="CO79" s="1311"/>
      <c r="CP79" s="1311"/>
      <c r="CQ79" s="1311"/>
      <c r="CR79" s="1311"/>
      <c r="CS79" s="1311"/>
      <c r="CT79" s="1311"/>
      <c r="CU79" s="1311"/>
      <c r="CV79" s="1311">
        <v>9.9</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WzsI6lP2gFOUDjuYjtW8c6IlbxoDdlAtsvTjI5iyqSm3tRSS+cb0N9XLrcJ6XKttPzs7Dw6A4mvN5jKLCiOw==" saltValue="opPPM9BbbfI/cHsO1GpNG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71" zoomScale="65" zoomScaleNormal="6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XcTrWwNFeYyI0Fi5leV6mGtVaZXPJedet7lesJMZcw/WlTI8k9RvlsJM4bK9MvKxgXbEFnrFhFaSg5qKeTkHQ==" saltValue="UPLcaNTc9sKgXW+CbcYd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A73" zoomScale="65" zoomScaleNormal="65"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496</v>
      </c>
    </row>
  </sheetData>
  <sheetProtection algorithmName="SHA-512" hashValue="OwhQKFR3LjKG7Tqv+k0rG+9WOYANIpOsv070f5Uyq1/AZT5Owg4cNcwoE3mAceUeN6ZxGiTqF/sxtd8sPt4+Ew==" saltValue="FiU9gs81w76tm/xCBAOj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85228</v>
      </c>
      <c r="E3" s="162"/>
      <c r="F3" s="163">
        <v>93741</v>
      </c>
      <c r="G3" s="164"/>
      <c r="H3" s="165"/>
    </row>
    <row r="4" spans="1:8" x14ac:dyDescent="0.15">
      <c r="A4" s="166"/>
      <c r="B4" s="167"/>
      <c r="C4" s="168"/>
      <c r="D4" s="169">
        <v>35758</v>
      </c>
      <c r="E4" s="170"/>
      <c r="F4" s="171">
        <v>46285</v>
      </c>
      <c r="G4" s="172"/>
      <c r="H4" s="173"/>
    </row>
    <row r="5" spans="1:8" x14ac:dyDescent="0.15">
      <c r="A5" s="154" t="s">
        <v>542</v>
      </c>
      <c r="B5" s="159"/>
      <c r="C5" s="160"/>
      <c r="D5" s="161">
        <v>213698</v>
      </c>
      <c r="E5" s="162"/>
      <c r="F5" s="163">
        <v>107537</v>
      </c>
      <c r="G5" s="164"/>
      <c r="H5" s="165"/>
    </row>
    <row r="6" spans="1:8" x14ac:dyDescent="0.15">
      <c r="A6" s="166"/>
      <c r="B6" s="167"/>
      <c r="C6" s="168"/>
      <c r="D6" s="169">
        <v>176372</v>
      </c>
      <c r="E6" s="170"/>
      <c r="F6" s="171">
        <v>57923</v>
      </c>
      <c r="G6" s="172"/>
      <c r="H6" s="173"/>
    </row>
    <row r="7" spans="1:8" x14ac:dyDescent="0.15">
      <c r="A7" s="154" t="s">
        <v>543</v>
      </c>
      <c r="B7" s="159"/>
      <c r="C7" s="160"/>
      <c r="D7" s="161">
        <v>60222</v>
      </c>
      <c r="E7" s="162"/>
      <c r="F7" s="163">
        <v>113913</v>
      </c>
      <c r="G7" s="164"/>
      <c r="H7" s="165"/>
    </row>
    <row r="8" spans="1:8" x14ac:dyDescent="0.15">
      <c r="A8" s="166"/>
      <c r="B8" s="167"/>
      <c r="C8" s="168"/>
      <c r="D8" s="169">
        <v>13558</v>
      </c>
      <c r="E8" s="170"/>
      <c r="F8" s="171">
        <v>53160</v>
      </c>
      <c r="G8" s="172"/>
      <c r="H8" s="173"/>
    </row>
    <row r="9" spans="1:8" x14ac:dyDescent="0.15">
      <c r="A9" s="154" t="s">
        <v>544</v>
      </c>
      <c r="B9" s="159"/>
      <c r="C9" s="160"/>
      <c r="D9" s="161">
        <v>60697</v>
      </c>
      <c r="E9" s="162"/>
      <c r="F9" s="163">
        <v>115050</v>
      </c>
      <c r="G9" s="164"/>
      <c r="H9" s="165"/>
    </row>
    <row r="10" spans="1:8" x14ac:dyDescent="0.15">
      <c r="A10" s="166"/>
      <c r="B10" s="167"/>
      <c r="C10" s="168"/>
      <c r="D10" s="169">
        <v>15841</v>
      </c>
      <c r="E10" s="170"/>
      <c r="F10" s="171">
        <v>53792</v>
      </c>
      <c r="G10" s="172"/>
      <c r="H10" s="173"/>
    </row>
    <row r="11" spans="1:8" x14ac:dyDescent="0.15">
      <c r="A11" s="154" t="s">
        <v>545</v>
      </c>
      <c r="B11" s="159"/>
      <c r="C11" s="160"/>
      <c r="D11" s="161">
        <v>76581</v>
      </c>
      <c r="E11" s="162"/>
      <c r="F11" s="163">
        <v>118252</v>
      </c>
      <c r="G11" s="164"/>
      <c r="H11" s="165"/>
    </row>
    <row r="12" spans="1:8" x14ac:dyDescent="0.15">
      <c r="A12" s="166"/>
      <c r="B12" s="167"/>
      <c r="C12" s="174"/>
      <c r="D12" s="169">
        <v>24860</v>
      </c>
      <c r="E12" s="170"/>
      <c r="F12" s="171">
        <v>49994</v>
      </c>
      <c r="G12" s="172"/>
      <c r="H12" s="173"/>
    </row>
    <row r="13" spans="1:8" x14ac:dyDescent="0.15">
      <c r="A13" s="154"/>
      <c r="B13" s="159"/>
      <c r="C13" s="175"/>
      <c r="D13" s="176">
        <v>99285</v>
      </c>
      <c r="E13" s="177"/>
      <c r="F13" s="178">
        <v>109699</v>
      </c>
      <c r="G13" s="179"/>
      <c r="H13" s="165"/>
    </row>
    <row r="14" spans="1:8" x14ac:dyDescent="0.15">
      <c r="A14" s="166"/>
      <c r="B14" s="167"/>
      <c r="C14" s="168"/>
      <c r="D14" s="169">
        <v>53278</v>
      </c>
      <c r="E14" s="170"/>
      <c r="F14" s="171">
        <v>52231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3.36</v>
      </c>
      <c r="C19" s="180">
        <f>ROUND(VALUE(SUBSTITUTE(実質収支比率等に係る経年分析!G$48,"▲","-")),2)</f>
        <v>3.28</v>
      </c>
      <c r="D19" s="180">
        <f>ROUND(VALUE(SUBSTITUTE(実質収支比率等に係る経年分析!H$48,"▲","-")),2)</f>
        <v>3.05</v>
      </c>
      <c r="E19" s="180">
        <f>ROUND(VALUE(SUBSTITUTE(実質収支比率等に係る経年分析!I$48,"▲","-")),2)</f>
        <v>3.45</v>
      </c>
      <c r="F19" s="180">
        <f>ROUND(VALUE(SUBSTITUTE(実質収支比率等に係る経年分析!J$48,"▲","-")),2)</f>
        <v>3.95</v>
      </c>
    </row>
    <row r="20" spans="1:11" x14ac:dyDescent="0.15">
      <c r="A20" s="180" t="s">
        <v>54</v>
      </c>
      <c r="B20" s="180">
        <f>ROUND(VALUE(SUBSTITUTE(実質収支比率等に係る経年分析!F$47,"▲","-")),2)</f>
        <v>23.78</v>
      </c>
      <c r="C20" s="180">
        <f>ROUND(VALUE(SUBSTITUTE(実質収支比率等に係る経年分析!G$47,"▲","-")),2)</f>
        <v>30.9</v>
      </c>
      <c r="D20" s="180">
        <f>ROUND(VALUE(SUBSTITUTE(実質収支比率等に係る経年分析!H$47,"▲","-")),2)</f>
        <v>31.9</v>
      </c>
      <c r="E20" s="180">
        <f>ROUND(VALUE(SUBSTITUTE(実質収支比率等に係る経年分析!I$47,"▲","-")),2)</f>
        <v>33.93</v>
      </c>
      <c r="F20" s="180">
        <f>ROUND(VALUE(SUBSTITUTE(実質収支比率等に係る経年分析!J$47,"▲","-")),2)</f>
        <v>34.93</v>
      </c>
    </row>
    <row r="21" spans="1:11" x14ac:dyDescent="0.15">
      <c r="A21" s="180" t="s">
        <v>55</v>
      </c>
      <c r="B21" s="180">
        <f>IF(ISNUMBER(VALUE(SUBSTITUTE(実質収支比率等に係る経年分析!F$49,"▲","-"))),ROUND(VALUE(SUBSTITUTE(実質収支比率等に係る経年分析!F$49,"▲","-")),2),NA())</f>
        <v>6.59</v>
      </c>
      <c r="C21" s="180">
        <f>IF(ISNUMBER(VALUE(SUBSTITUTE(実質収支比率等に係る経年分析!G$49,"▲","-"))),ROUND(VALUE(SUBSTITUTE(実質収支比率等に係る経年分析!G$49,"▲","-")),2),NA())</f>
        <v>5.49</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1.89</v>
      </c>
      <c r="F21" s="180">
        <f>IF(ISNUMBER(VALUE(SUBSTITUTE(実質収支比率等に係る経年分析!J$49,"▲","-"))),ROUND(VALUE(SUBSTITUTE(実質収支比率等に係る経年分析!J$49,"▲","-")),2),NA())</f>
        <v>1.74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中泊町国民健康保険特別会計（診療施設勘定）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中泊町漁業集落排水事業特別会計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中泊町農業集落排水事業特別会計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中泊町後期高齢医療特別会計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中泊町介護保険事業特別会計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中泊町国民健康保険特別会計（事業勘定）</v>
      </c>
      <c r="B34" s="181">
        <f>IF(ROUND(VALUE(SUBSTITUTE(連結実質赤字比率に係る赤字・黒字の構成分析!F$36,"▲", "-")), 2) &lt; 0, ABS(ROUND(VALUE(SUBSTITUTE(連結実質赤字比率に係る赤字・黒字の構成分析!F$36,"▲", "-")), 2)), NA())</f>
        <v>2.35</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3.94</v>
      </c>
    </row>
    <row r="36" spans="1:16" x14ac:dyDescent="0.15">
      <c r="A36" s="181" t="str">
        <f>IF(連結実質赤字比率に係る赤字・黒字の構成分析!C$34="",NA(),連結実質赤字比率に係る赤字・黒字の構成分析!C$34)</f>
        <v>中泊町水道事業特別会計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5.0999999999999996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819</v>
      </c>
      <c r="E42" s="182"/>
      <c r="F42" s="182"/>
      <c r="G42" s="182">
        <f>'実質公債費比率（分子）の構造'!L$52</f>
        <v>819</v>
      </c>
      <c r="H42" s="182"/>
      <c r="I42" s="182"/>
      <c r="J42" s="182">
        <f>'実質公債費比率（分子）の構造'!M$52</f>
        <v>865</v>
      </c>
      <c r="K42" s="182"/>
      <c r="L42" s="182"/>
      <c r="M42" s="182">
        <f>'実質公債費比率（分子）の構造'!N$52</f>
        <v>865</v>
      </c>
      <c r="N42" s="182"/>
      <c r="O42" s="182"/>
      <c r="P42" s="182">
        <f>'実質公債費比率（分子）の構造'!O$52</f>
        <v>856</v>
      </c>
    </row>
    <row r="43" spans="1:16" x14ac:dyDescent="0.15">
      <c r="A43" s="182" t="s">
        <v>63</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v>
      </c>
      <c r="C44" s="182"/>
      <c r="D44" s="182"/>
      <c r="E44" s="182">
        <f>'実質公債費比率（分子）の構造'!L$50</f>
        <v>2</v>
      </c>
      <c r="F44" s="182"/>
      <c r="G44" s="182"/>
      <c r="H44" s="182">
        <f>'実質公債費比率（分子）の構造'!M$50</f>
        <v>2</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15</v>
      </c>
      <c r="C45" s="182"/>
      <c r="D45" s="182"/>
      <c r="E45" s="182">
        <f>'実質公債費比率（分子）の構造'!L$49</f>
        <v>20</v>
      </c>
      <c r="F45" s="182"/>
      <c r="G45" s="182"/>
      <c r="H45" s="182">
        <f>'実質公債費比率（分子）の構造'!M$49</f>
        <v>20</v>
      </c>
      <c r="I45" s="182"/>
      <c r="J45" s="182"/>
      <c r="K45" s="182">
        <f>'実質公債費比率（分子）の構造'!N$49</f>
        <v>13</v>
      </c>
      <c r="L45" s="182"/>
      <c r="M45" s="182"/>
      <c r="N45" s="182">
        <f>'実質公債費比率（分子）の構造'!O$49</f>
        <v>15</v>
      </c>
      <c r="O45" s="182"/>
      <c r="P45" s="182"/>
    </row>
    <row r="46" spans="1:16" x14ac:dyDescent="0.15">
      <c r="A46" s="182" t="s">
        <v>66</v>
      </c>
      <c r="B46" s="182">
        <f>'実質公債費比率（分子）の構造'!K$48</f>
        <v>63</v>
      </c>
      <c r="C46" s="182"/>
      <c r="D46" s="182"/>
      <c r="E46" s="182">
        <f>'実質公債費比率（分子）の構造'!L$48</f>
        <v>63</v>
      </c>
      <c r="F46" s="182"/>
      <c r="G46" s="182"/>
      <c r="H46" s="182">
        <f>'実質公債費比率（分子）の構造'!M$48</f>
        <v>63</v>
      </c>
      <c r="I46" s="182"/>
      <c r="J46" s="182"/>
      <c r="K46" s="182">
        <f>'実質公債費比率（分子）の構造'!N$48</f>
        <v>86</v>
      </c>
      <c r="L46" s="182"/>
      <c r="M46" s="182"/>
      <c r="N46" s="182">
        <f>'実質公債費比率（分子）の構造'!O$48</f>
        <v>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1129</v>
      </c>
      <c r="C49" s="182"/>
      <c r="D49" s="182"/>
      <c r="E49" s="182">
        <f>'実質公債費比率（分子）の構造'!L$45</f>
        <v>1066</v>
      </c>
      <c r="F49" s="182"/>
      <c r="G49" s="182"/>
      <c r="H49" s="182">
        <f>'実質公債費比率（分子）の構造'!M$45</f>
        <v>1129</v>
      </c>
      <c r="I49" s="182"/>
      <c r="J49" s="182"/>
      <c r="K49" s="182">
        <f>'実質公債費比率（分子）の構造'!N$45</f>
        <v>1154</v>
      </c>
      <c r="L49" s="182"/>
      <c r="M49" s="182"/>
      <c r="N49" s="182">
        <f>'実質公債費比率（分子）の構造'!O$45</f>
        <v>1201</v>
      </c>
      <c r="O49" s="182"/>
      <c r="P49" s="182"/>
    </row>
    <row r="50" spans="1:16" x14ac:dyDescent="0.15">
      <c r="A50" s="182" t="s">
        <v>70</v>
      </c>
      <c r="B50" s="182" t="e">
        <f>NA()</f>
        <v>#N/A</v>
      </c>
      <c r="C50" s="182">
        <f>IF(ISNUMBER('実質公債費比率（分子）の構造'!K$53),'実質公債費比率（分子）の構造'!K$53,NA())</f>
        <v>392</v>
      </c>
      <c r="D50" s="182" t="e">
        <f>NA()</f>
        <v>#N/A</v>
      </c>
      <c r="E50" s="182" t="e">
        <f>NA()</f>
        <v>#N/A</v>
      </c>
      <c r="F50" s="182">
        <f>IF(ISNUMBER('実質公債費比率（分子）の構造'!L$53),'実質公債費比率（分子）の構造'!L$53,NA())</f>
        <v>333</v>
      </c>
      <c r="G50" s="182" t="e">
        <f>NA()</f>
        <v>#N/A</v>
      </c>
      <c r="H50" s="182" t="e">
        <f>NA()</f>
        <v>#N/A</v>
      </c>
      <c r="I50" s="182">
        <f>IF(ISNUMBER('実質公債費比率（分子）の構造'!M$53),'実質公債費比率（分子）の構造'!M$53,NA())</f>
        <v>350</v>
      </c>
      <c r="J50" s="182" t="e">
        <f>NA()</f>
        <v>#N/A</v>
      </c>
      <c r="K50" s="182" t="e">
        <f>NA()</f>
        <v>#N/A</v>
      </c>
      <c r="L50" s="182">
        <f>IF(ISNUMBER('実質公債費比率（分子）の構造'!N$53),'実質公債費比率（分子）の構造'!N$53,NA())</f>
        <v>388</v>
      </c>
      <c r="M50" s="182" t="e">
        <f>NA()</f>
        <v>#N/A</v>
      </c>
      <c r="N50" s="182" t="e">
        <f>NA()</f>
        <v>#N/A</v>
      </c>
      <c r="O50" s="182">
        <f>IF(ISNUMBER('実質公債費比率（分子）の構造'!O$53),'実質公債費比率（分子）の構造'!O$53,NA())</f>
        <v>442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8035</v>
      </c>
      <c r="E56" s="181"/>
      <c r="F56" s="181"/>
      <c r="G56" s="181">
        <f>'将来負担比率（分子）の構造'!J$52</f>
        <v>8829</v>
      </c>
      <c r="H56" s="181"/>
      <c r="I56" s="181"/>
      <c r="J56" s="181">
        <f>'将来負担比率（分子）の構造'!K$52</f>
        <v>8599</v>
      </c>
      <c r="K56" s="181"/>
      <c r="L56" s="181"/>
      <c r="M56" s="181">
        <f>'将来負担比率（分子）の構造'!L$52</f>
        <v>8303</v>
      </c>
      <c r="N56" s="181"/>
      <c r="O56" s="181"/>
      <c r="P56" s="181">
        <f>'将来負担比率（分子）の構造'!M$52</f>
        <v>7999</v>
      </c>
    </row>
    <row r="57" spans="1:16" x14ac:dyDescent="0.15">
      <c r="A57" s="181" t="s">
        <v>41</v>
      </c>
      <c r="B57" s="181"/>
      <c r="C57" s="181"/>
      <c r="D57" s="181">
        <f>'将来負担比率（分子）の構造'!I$51</f>
        <v>509</v>
      </c>
      <c r="E57" s="181"/>
      <c r="F57" s="181"/>
      <c r="G57" s="181">
        <f>'将来負担比率（分子）の構造'!J$51</f>
        <v>566</v>
      </c>
      <c r="H57" s="181"/>
      <c r="I57" s="181"/>
      <c r="J57" s="181">
        <f>'将来負担比率（分子）の構造'!K$51</f>
        <v>673</v>
      </c>
      <c r="K57" s="181"/>
      <c r="L57" s="181"/>
      <c r="M57" s="181">
        <f>'将来負担比率（分子）の構造'!L$51</f>
        <v>789</v>
      </c>
      <c r="N57" s="181"/>
      <c r="O57" s="181"/>
      <c r="P57" s="181">
        <f>'将来負担比率（分子）の構造'!M$51</f>
        <v>895</v>
      </c>
    </row>
    <row r="58" spans="1:16" x14ac:dyDescent="0.15">
      <c r="A58" s="181" t="s">
        <v>40</v>
      </c>
      <c r="B58" s="181"/>
      <c r="C58" s="181"/>
      <c r="D58" s="181">
        <f>'将来負担比率（分子）の構造'!I$50</f>
        <v>1236</v>
      </c>
      <c r="E58" s="181"/>
      <c r="F58" s="181"/>
      <c r="G58" s="181">
        <f>'将来負担比率（分子）の構造'!J$50</f>
        <v>1505</v>
      </c>
      <c r="H58" s="181"/>
      <c r="I58" s="181"/>
      <c r="J58" s="181">
        <f>'将来負担比率（分子）の構造'!K$50</f>
        <v>1535</v>
      </c>
      <c r="K58" s="181"/>
      <c r="L58" s="181"/>
      <c r="M58" s="181">
        <f>'将来負担比率（分子）の構造'!L$50</f>
        <v>1604</v>
      </c>
      <c r="N58" s="181"/>
      <c r="O58" s="181"/>
      <c r="P58" s="181">
        <f>'将来負担比率（分子）の構造'!M$50</f>
        <v>1632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1370</v>
      </c>
      <c r="C62" s="181"/>
      <c r="D62" s="181"/>
      <c r="E62" s="181">
        <f>'将来負担比率（分子）の構造'!J$45</f>
        <v>1363</v>
      </c>
      <c r="F62" s="181"/>
      <c r="G62" s="181"/>
      <c r="H62" s="181">
        <f>'将来負担比率（分子）の構造'!K$45</f>
        <v>1287</v>
      </c>
      <c r="I62" s="181"/>
      <c r="J62" s="181"/>
      <c r="K62" s="181">
        <f>'将来負担比率（分子）の構造'!L$45</f>
        <v>1231</v>
      </c>
      <c r="L62" s="181"/>
      <c r="M62" s="181"/>
      <c r="N62" s="181">
        <f>'将来負担比率（分子）の構造'!M$45</f>
        <v>1150</v>
      </c>
      <c r="O62" s="181"/>
      <c r="P62" s="181"/>
    </row>
    <row r="63" spans="1:16" x14ac:dyDescent="0.15">
      <c r="A63" s="181" t="s">
        <v>33</v>
      </c>
      <c r="B63" s="181">
        <f>'将来負担比率（分子）の構造'!I$44</f>
        <v>119</v>
      </c>
      <c r="C63" s="181"/>
      <c r="D63" s="181"/>
      <c r="E63" s="181">
        <f>'将来負担比率（分子）の構造'!J$44</f>
        <v>110</v>
      </c>
      <c r="F63" s="181"/>
      <c r="G63" s="181"/>
      <c r="H63" s="181">
        <f>'将来負担比率（分子）の構造'!K$44</f>
        <v>96</v>
      </c>
      <c r="I63" s="181"/>
      <c r="J63" s="181"/>
      <c r="K63" s="181">
        <f>'将来負担比率（分子）の構造'!L$44</f>
        <v>109</v>
      </c>
      <c r="L63" s="181"/>
      <c r="M63" s="181"/>
      <c r="N63" s="181">
        <f>'将来負担比率（分子）の構造'!M$44</f>
        <v>144</v>
      </c>
      <c r="O63" s="181"/>
      <c r="P63" s="181"/>
    </row>
    <row r="64" spans="1:16" x14ac:dyDescent="0.15">
      <c r="A64" s="181" t="s">
        <v>32</v>
      </c>
      <c r="B64" s="181">
        <f>'将来負担比率（分子）の構造'!I$43</f>
        <v>700</v>
      </c>
      <c r="C64" s="181"/>
      <c r="D64" s="181"/>
      <c r="E64" s="181">
        <f>'将来負担比率（分子）の構造'!J$43</f>
        <v>634</v>
      </c>
      <c r="F64" s="181"/>
      <c r="G64" s="181"/>
      <c r="H64" s="181">
        <f>'将来負担比率（分子）の構造'!K$43</f>
        <v>564</v>
      </c>
      <c r="I64" s="181"/>
      <c r="J64" s="181"/>
      <c r="K64" s="181">
        <f>'将来負担比率（分子）の構造'!L$43</f>
        <v>585</v>
      </c>
      <c r="L64" s="181"/>
      <c r="M64" s="181"/>
      <c r="N64" s="181">
        <f>'将来負担比率（分子）の構造'!M$43</f>
        <v>569</v>
      </c>
      <c r="O64" s="181"/>
      <c r="P64" s="181"/>
    </row>
    <row r="65" spans="1:16" x14ac:dyDescent="0.15">
      <c r="A65" s="181" t="s">
        <v>31</v>
      </c>
      <c r="B65" s="181">
        <f>'将来負担比率（分子）の構造'!I$42</f>
        <v>5</v>
      </c>
      <c r="C65" s="181"/>
      <c r="D65" s="181"/>
      <c r="E65" s="181">
        <f>'将来負担比率（分子）の構造'!J$42</f>
        <v>2</v>
      </c>
      <c r="F65" s="181"/>
      <c r="G65" s="181"/>
      <c r="H65" s="181">
        <f>'将来負担比率（分子）の構造'!K$42</f>
        <v>2</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11268</v>
      </c>
      <c r="C66" s="181"/>
      <c r="D66" s="181"/>
      <c r="E66" s="181">
        <f>'将来負担比率（分子）の構造'!J$41</f>
        <v>12778</v>
      </c>
      <c r="F66" s="181"/>
      <c r="G66" s="181"/>
      <c r="H66" s="181">
        <f>'将来負担比率（分子）の構造'!K$41</f>
        <v>12524</v>
      </c>
      <c r="I66" s="181"/>
      <c r="J66" s="181"/>
      <c r="K66" s="181">
        <f>'将来負担比率（分子）の構造'!L$41</f>
        <v>12241</v>
      </c>
      <c r="L66" s="181"/>
      <c r="M66" s="181"/>
      <c r="N66" s="181">
        <f>'将来負担比率（分子）の構造'!M$41</f>
        <v>11946</v>
      </c>
      <c r="O66" s="181"/>
      <c r="P66" s="181"/>
    </row>
    <row r="67" spans="1:16" x14ac:dyDescent="0.15">
      <c r="A67" s="181" t="s">
        <v>74</v>
      </c>
      <c r="B67" s="181" t="e">
        <f>NA()</f>
        <v>#N/A</v>
      </c>
      <c r="C67" s="181">
        <f>IF(ISNUMBER('将来負担比率（分子）の構造'!I$53), IF('将来負担比率（分子）の構造'!I$53 &lt; 0, 0, '将来負担比率（分子）の構造'!I$53), NA())</f>
        <v>3682</v>
      </c>
      <c r="D67" s="181" t="e">
        <f>NA()</f>
        <v>#N/A</v>
      </c>
      <c r="E67" s="181" t="e">
        <f>NA()</f>
        <v>#N/A</v>
      </c>
      <c r="F67" s="181">
        <f>IF(ISNUMBER('将来負担比率（分子）の構造'!J$53), IF('将来負担比率（分子）の構造'!J$53 &lt; 0, 0, '将来負担比率（分子）の構造'!J$53), NA())</f>
        <v>3986</v>
      </c>
      <c r="G67" s="181" t="e">
        <f>NA()</f>
        <v>#N/A</v>
      </c>
      <c r="H67" s="181" t="e">
        <f>NA()</f>
        <v>#N/A</v>
      </c>
      <c r="I67" s="181">
        <f>IF(ISNUMBER('将来負担比率（分子）の構造'!K$53), IF('将来負担比率（分子）の構造'!K$53 &lt; 0, 0, '将来負担比率（分子）の構造'!K$53), NA())</f>
        <v>3667</v>
      </c>
      <c r="J67" s="181" t="e">
        <f>NA()</f>
        <v>#N/A</v>
      </c>
      <c r="K67" s="181" t="e">
        <f>NA()</f>
        <v>#N/A</v>
      </c>
      <c r="L67" s="181">
        <f>IF(ISNUMBER('将来負担比率（分子）の構造'!L$53), IF('将来負担比率（分子）の構造'!L$53 &lt; 0, 0, '将来負担比率（分子）の構造'!L$53), NA())</f>
        <v>3469</v>
      </c>
      <c r="M67" s="181" t="e">
        <f>NA()</f>
        <v>#N/A</v>
      </c>
      <c r="N67" s="181" t="e">
        <f>NA()</f>
        <v>#N/A</v>
      </c>
      <c r="O67" s="181">
        <f>IF(ISNUMBER('将来負担比率（分子）の構造'!M$53), IF('将来負担比率（分子）の構造'!M$53 &lt; 0, 0, '将来負担比率（分子）の構造'!M$53), NA())</f>
        <v>3283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1470</v>
      </c>
      <c r="C72" s="185">
        <f>基金残高に係る経年分析!G55</f>
        <v>1540</v>
      </c>
      <c r="D72" s="185">
        <f>基金残高に係る経年分析!H55</f>
        <v>1564</v>
      </c>
    </row>
    <row r="73" spans="1:16" x14ac:dyDescent="0.15">
      <c r="A73" s="184" t="s">
        <v>77</v>
      </c>
      <c r="B73" s="185">
        <f>基金残高に係る経年分析!F56</f>
        <v>8</v>
      </c>
      <c r="C73" s="185">
        <f>基金残高に係る経年分析!G56</f>
        <v>8</v>
      </c>
      <c r="D73" s="185">
        <f>基金残高に係る経年分析!H56</f>
        <v>8</v>
      </c>
    </row>
    <row r="74" spans="1:16" x14ac:dyDescent="0.15">
      <c r="A74" s="184" t="s">
        <v>78</v>
      </c>
      <c r="B74" s="185">
        <f>基金残高に係る経年分析!F57</f>
        <v>786</v>
      </c>
      <c r="C74" s="185">
        <f>基金残高に係る経年分析!G57</f>
        <v>786</v>
      </c>
      <c r="D74" s="185">
        <f>基金残高に係る経年分析!H57</f>
        <v>790</v>
      </c>
    </row>
  </sheetData>
  <sheetProtection algorithmName="SHA-512" hashValue="elW6rVkdbvqxzdzqk4u4Fdy91WPjAaHUJgMmHpgNe534sA0CfDCLu48D9KYo4XAp7bH+a5xG6cYxXqTXdi4RrA==" saltValue="xv6SX/qt11VciwzkwDDz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2021-02-24T05:48:40Z</cp:lastPrinted>
  <dcterms:created xsi:type="dcterms:W3CDTF">2021-02-05T00:56:42Z</dcterms:created>
  <dcterms:modified xsi:type="dcterms:W3CDTF">2021-10-14T02:45:48Z</dcterms:modified>
  <cp:category/>
</cp:coreProperties>
</file>