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201617\Downloads\［要回答2.15］H29.02.13 経営比較分析表(法非適・下水道事業)の帳票差替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<sst xmlns="http://schemas.openxmlformats.org/spreadsheetml/2006/main" count="221" uniqueCount="111">
  <si>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</si>
  <si>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</si>
  <si>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</si>
  <si>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</si>
  <si>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</si>
  <si>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</si>
  <si>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</si>
  <si>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</si>
  <si>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</si>
  <si>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</si>
  <si>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</si>
  <si>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</si>
  <si>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</si>
  <si>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</si>
  <si>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</si>
  <si>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</si>
  <si>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</si>
  <si>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</si>
  <si>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</si>
  <si>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</si>
  <si>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</si>
  <si>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</si>
  <si>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</si>
  <si>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</si>
  <si>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</si>
  <si>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</si>
  <si>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</si>
  <si>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</si>
  <si>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</si>
  <si>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</si>
  <si>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</si>
  <si>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</si>
  <si>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</si>
  <si>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</si>
  <si>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</si>
  <si>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</si>
  <si>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</si>
  <si>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</si>
  <si>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</si>
  <si>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</si>
  <si>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</si>
  <si>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</si>
  <si>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</si>
  <si>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</si>
  <si>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</si>
  <si>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</si>
  <si>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</si>
  <si>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</si>
  <si>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</si>
  <si>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</si>
  <si>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</si>
  <si>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</si>
  <si>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</si>
  <si>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</si>
  <si>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</si>
  <si>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</si>
  <si>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</si>
  <si>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</si>
  <si>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</si>
  <si>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</si>
  <si>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</si>
  <si>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</si>
  <si>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</si>
  <si>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</si>
  <si>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</si>
  <si>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</si>
  <si>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</si>
  <si>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</si>
  <si>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</si>
  <si>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</si>
  <si>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</si>
  <si>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</si>
  <si>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</si>
  <si>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</si>
  <si>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</si>
  <si>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</si>
  <si>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</si>
  <si>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</si>
  <si>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</si>
  <si>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</si>
  <si>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</si>
  <si>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</si>
  <si>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</si>
  <si>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</si>
  <si>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</si>
  <si>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</si>
  <si>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</si>
  <si>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</si>
  <si>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</si>
  <si>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</si>
  <si>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</si>
  <si>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</si>
  <si>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</si>
  <si>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</si>
  <si>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</si>
  <si>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</si>
  <si>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南部町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</si>
  <si>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</si>
  <si>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</si>
  <si>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</si>
  <si>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</si>
  <si>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</si>
  <si>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</si>
  <si>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</si>
  <si>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</si>
  <si>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</si>
  <si>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</si>
  <si>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</si>
  <si>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下水道使用料の伸び悩みと排水処理施設管理費の増加により比率が低めとなっております。経営を安定させるためには、更なる下水道加入促進等による収入の増加、適正な管理運営が必要と思われます。
　経費回収率については、平均値を下回っており、汚水処理費のうち資本費が大きいです。経費回収率を上昇させるためには、加入促進・使用料の見直しを図っていく必要があります。
　加入促進により、年間有収水量が増加すると、汚水処理原価が低くなり効率性が増すことが予想されます。
　また、施設管理における経費削減も必要となってくることから、ストックマネジメント計画を策定し、適正な維持管理が必要であります。
　</t>
    <rPh sb="1" eb="4">
      <t>シュウエキテキ</t>
    </rPh>
    <rPh sb="4" eb="6">
      <t>シュウシ</t>
    </rPh>
    <rPh sb="6" eb="8">
      <t>ヒリツ</t>
    </rPh>
    <rPh sb="10" eb="13">
      <t>ゲスイドウ</t>
    </rPh>
    <rPh sb="13" eb="16">
      <t>シヨウリョウ</t>
    </rPh>
    <rPh sb="17" eb="18">
      <t>ノ</t>
    </rPh>
    <rPh sb="19" eb="20">
      <t>ナヤ</t>
    </rPh>
    <rPh sb="22" eb="24">
      <t>ハイスイ</t>
    </rPh>
    <rPh sb="24" eb="26">
      <t>ショリ</t>
    </rPh>
    <rPh sb="26" eb="28">
      <t>シセツ</t>
    </rPh>
    <rPh sb="28" eb="31">
      <t>カンリヒ</t>
    </rPh>
    <rPh sb="32" eb="34">
      <t>ゾウカ</t>
    </rPh>
    <rPh sb="37" eb="39">
      <t>ヒリツ</t>
    </rPh>
    <rPh sb="40" eb="41">
      <t>ヒク</t>
    </rPh>
    <rPh sb="51" eb="53">
      <t>ケイエイ</t>
    </rPh>
    <rPh sb="54" eb="56">
      <t>アンテイ</t>
    </rPh>
    <rPh sb="64" eb="65">
      <t>サラ</t>
    </rPh>
    <rPh sb="67" eb="70">
      <t>ゲスイドウ</t>
    </rPh>
    <rPh sb="70" eb="72">
      <t>カニュウ</t>
    </rPh>
    <rPh sb="72" eb="74">
      <t>ソクシン</t>
    </rPh>
    <rPh sb="74" eb="75">
      <t>トウ</t>
    </rPh>
    <rPh sb="78" eb="80">
      <t>シュウニュウ</t>
    </rPh>
    <rPh sb="81" eb="83">
      <t>ゾウカ</t>
    </rPh>
    <rPh sb="84" eb="86">
      <t>テキセイ</t>
    </rPh>
    <rPh sb="87" eb="89">
      <t>カンリ</t>
    </rPh>
    <rPh sb="89" eb="91">
      <t>ウンエイ</t>
    </rPh>
    <rPh sb="92" eb="94">
      <t>ヒツヨウ</t>
    </rPh>
    <rPh sb="95" eb="96">
      <t>オモ</t>
    </rPh>
    <rPh sb="143" eb="145">
      <t>ケイヒ</t>
    </rPh>
    <rPh sb="145" eb="147">
      <t>カイシュウ</t>
    </rPh>
    <rPh sb="147" eb="148">
      <t>リツ</t>
    </rPh>
    <rPh sb="149" eb="151">
      <t>ジョウショウ</t>
    </rPh>
    <rPh sb="187" eb="189">
      <t>カニュウ</t>
    </rPh>
    <rPh sb="189" eb="191">
      <t>ソクシン</t>
    </rPh>
    <rPh sb="240" eb="242">
      <t>シセツ</t>
    </rPh>
    <rPh sb="242" eb="244">
      <t>カンリ</t>
    </rPh>
    <rPh sb="248" eb="250">
      <t>ケイヒ</t>
    </rPh>
    <rPh sb="250" eb="252">
      <t>サクゲン</t>
    </rPh>
    <rPh sb="253" eb="255">
      <t>ヒツヨウ</t>
    </rPh>
    <rPh sb="276" eb="278">
      <t>ケイカク</t>
    </rPh>
    <rPh sb="279" eb="281">
      <t>サクテイ</t>
    </rPh>
    <rPh sb="283" eb="285">
      <t>テキセイ</t>
    </rPh>
    <rPh sb="286" eb="288">
      <t>イジ</t>
    </rPh>
    <rPh sb="288" eb="290">
      <t>カンリ</t>
    </rPh>
    <rPh sb="291" eb="293">
      <t>ヒツヨウ</t>
    </rPh>
    <phoneticPr fontId="4"/>
  </si>
  <si>
    <t>　管渠改善率については、耐用年数を超えるのはまだ数十年後ではあり、また定期点検等による改善箇所が現在まだありません。
　今後、耐用年数を超え老朽化していく管渠の改修更新が増加していくため、計画的及び効率的に整備を進める必要があります。</t>
    <rPh sb="1" eb="3">
      <t>カンキョ</t>
    </rPh>
    <rPh sb="3" eb="5">
      <t>カイゼン</t>
    </rPh>
    <rPh sb="5" eb="6">
      <t>リツ</t>
    </rPh>
    <phoneticPr fontId="4"/>
  </si>
  <si>
    <t>　収益的収支比率、施設利用率、水洗化率が平均値を下回っている要因は、人口減少と加入者の伸び悩みにより、計画策定時に算定した下水道使用料に予定収入が届いておらず、収益的収入が少なくなっていることであります。また、排水処理施設の経年の稼働により、修繕費が増加傾向であります。
　よって、下水道加入促進を進めるとともに、下水道使用料の見直しが必要と思われます。また、今後はストックマネジメント計画策定により、より適正な維持管理運営が必要であります。</t>
    <rPh sb="1" eb="4">
      <t>シュウエキテキ</t>
    </rPh>
    <rPh sb="4" eb="6">
      <t>シュウシ</t>
    </rPh>
    <rPh sb="6" eb="8">
      <t>ヒリツ</t>
    </rPh>
    <rPh sb="9" eb="11">
      <t>シセツ</t>
    </rPh>
    <rPh sb="11" eb="14">
      <t>リヨウリツ</t>
    </rPh>
    <rPh sb="15" eb="18">
      <t>スイセンカ</t>
    </rPh>
    <rPh sb="18" eb="19">
      <t>リツ</t>
    </rPh>
    <rPh sb="20" eb="23">
      <t>ヘイキンチ</t>
    </rPh>
    <rPh sb="24" eb="26">
      <t>シタマワ</t>
    </rPh>
    <rPh sb="30" eb="3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</si>
</sst>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29-4DC6-B52B-D8B43D60F2BC}"/>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extLst>
            <c:ext xmlns:c16="http://schemas.microsoft.com/office/drawing/2014/chart" uri="{C3380CC4-5D6E-409C-BE32-E72D297353CC}">
              <c16:uniqueId val="{00000001-FC29-4DC6-B52B-D8B43D60F2BC}"/>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19.73</c:v>
                </c:pt>
                <c:pt idx="1">
                  <c:v>30.15</c:v>
                </c:pt>
                <c:pt idx="2">
                  <c:v>30.73</c:v>
                </c:pt>
                <c:pt idx="3">
                  <c:v>31.6</c:v>
                </c:pt>
                <c:pt idx="4">
                  <c:v>32.42</c:v>
                </c:pt>
              </c:numCache>
            </c:numRef>
          </c:val>
          <c:extLst>
            <c:ext xmlns:c16="http://schemas.microsoft.com/office/drawing/2014/chart" uri="{C3380CC4-5D6E-409C-BE32-E72D297353CC}">
              <c16:uniqueId val="{00000000-9BA3-4D68-980F-7A9F9D0CD3C7}"/>
            </c:ext>
          </c:extLst>
        </c:ser>
        <c:dLbls>
          <c:showLegendKey val="0"/>
          <c:showVal val="0"/>
          <c:showCatName val="0"/>
          <c:showSerName val="0"/>
          <c:showPercent val="0"/>
          <c:showBubbleSize val="0"/>
        </c:dLbls>
        <c:gapWidth val="150"/>
        <c:axId val="150493440"/>
        <c:axId val="1505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extLst>
            <c:ext xmlns:c16="http://schemas.microsoft.com/office/drawing/2014/chart" uri="{C3380CC4-5D6E-409C-BE32-E72D297353CC}">
              <c16:uniqueId val="{00000001-9BA3-4D68-980F-7A9F9D0CD3C7}"/>
            </c:ext>
          </c:extLst>
        </c:ser>
        <c:dLbls>
          <c:showLegendKey val="0"/>
          <c:showVal val="0"/>
          <c:showCatName val="0"/>
          <c:showSerName val="0"/>
          <c:showPercent val="0"/>
          <c:showBubbleSize val="0"/>
        </c:dLbls>
        <c:marker val="1"/>
        <c:smooth val="0"/>
        <c:axId val="150493440"/>
        <c:axId val="150503808"/>
      </c:lineChart>
      <c:dateAx>
        <c:axId val="150493440"/>
        <c:scaling>
          <c:orientation val="minMax"/>
        </c:scaling>
        <c:delete val="1"/>
        <c:axPos val="b"/>
        <c:numFmt formatCode="ge" sourceLinked="1"/>
        <c:majorTickMark val="none"/>
        <c:minorTickMark val="none"/>
        <c:tickLblPos val="none"/>
        <c:crossAx val="150503808"/>
        <c:crosses val="autoZero"/>
        <c:auto val="1"/>
        <c:lblOffset val="100"/>
        <c:baseTimeUnit val="years"/>
      </c:dateAx>
      <c:valAx>
        <c:axId val="150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50.06</c:v>
                </c:pt>
                <c:pt idx="1">
                  <c:v>52</c:v>
                </c:pt>
                <c:pt idx="2">
                  <c:v>53.68</c:v>
                </c:pt>
                <c:pt idx="3">
                  <c:v>56.49</c:v>
                </c:pt>
                <c:pt idx="4">
                  <c:v>59.68</c:v>
                </c:pt>
              </c:numCache>
            </c:numRef>
          </c:val>
          <c:extLst>
            <c:ext xmlns:c16="http://schemas.microsoft.com/office/drawing/2014/chart" uri="{C3380CC4-5D6E-409C-BE32-E72D297353CC}">
              <c16:uniqueId val="{00000000-9FA2-41B9-BA91-1A1212942E0F}"/>
            </c:ext>
          </c:extLst>
        </c:ser>
        <c:dLbls>
          <c:showLegendKey val="0"/>
          <c:showVal val="0"/>
          <c:showCatName val="0"/>
          <c:showSerName val="0"/>
          <c:showPercent val="0"/>
          <c:showBubbleSize val="0"/>
        </c:dLbls>
        <c:gapWidth val="150"/>
        <c:axId val="150534016"/>
        <c:axId val="1505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extLst>
            <c:ext xmlns:c16="http://schemas.microsoft.com/office/drawing/2014/chart" uri="{C3380CC4-5D6E-409C-BE32-E72D297353CC}">
              <c16:uniqueId val="{00000001-9FA2-41B9-BA91-1A1212942E0F}"/>
            </c:ext>
          </c:extLst>
        </c:ser>
        <c:dLbls>
          <c:showLegendKey val="0"/>
          <c:showVal val="0"/>
          <c:showCatName val="0"/>
          <c:showSerName val="0"/>
          <c:showPercent val="0"/>
          <c:showBubbleSize val="0"/>
        </c:dLbls>
        <c:marker val="1"/>
        <c:smooth val="0"/>
        <c:axId val="150534016"/>
        <c:axId val="150544384"/>
      </c:lineChart>
      <c:dateAx>
        <c:axId val="150534016"/>
        <c:scaling>
          <c:orientation val="minMax"/>
        </c:scaling>
        <c:delete val="1"/>
        <c:axPos val="b"/>
        <c:numFmt formatCode="ge" sourceLinked="1"/>
        <c:majorTickMark val="none"/>
        <c:minorTickMark val="none"/>
        <c:tickLblPos val="none"/>
        <c:crossAx val="150544384"/>
        <c:crosses val="autoZero"/>
        <c:auto val="1"/>
        <c:lblOffset val="100"/>
        <c:baseTimeUnit val="years"/>
      </c:dateAx>
      <c:valAx>
        <c:axId val="1505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95.92</c:v>
                </c:pt>
                <c:pt idx="1">
                  <c:v>96.77</c:v>
                </c:pt>
                <c:pt idx="2">
                  <c:v>94.48</c:v>
                </c:pt>
                <c:pt idx="3">
                  <c:v>91.72</c:v>
                </c:pt>
                <c:pt idx="4">
                  <c:v>92.34</c:v>
                </c:pt>
              </c:numCache>
            </c:numRef>
          </c:val>
          <c:extLst>
            <c:ext xmlns:c16="http://schemas.microsoft.com/office/drawing/2014/chart" uri="{C3380CC4-5D6E-409C-BE32-E72D297353CC}">
              <c16:uniqueId val="{00000000-32C7-485A-953D-495DE3B8ACA4}"/>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7-485A-953D-495DE3B8ACA4}"/>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4-4C1E-999C-0AAF3A6B8521}"/>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4-4C1E-999C-0AAF3A6B8521}"/>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00-4933-BD4A-EC0DBD7A5FA3}"/>
            </c:ext>
          </c:extLst>
        </c:ser>
        <c:dLbls>
          <c:showLegendKey val="0"/>
          <c:showVal val="0"/>
          <c:showCatName val="0"/>
          <c:showSerName val="0"/>
          <c:showPercent val="0"/>
          <c:showBubbleSize val="0"/>
        </c:dLbls>
        <c:gapWidth val="150"/>
        <c:axId val="149041152"/>
        <c:axId val="1490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00-4933-BD4A-EC0DBD7A5FA3}"/>
            </c:ext>
          </c:extLst>
        </c:ser>
        <c:dLbls>
          <c:showLegendKey val="0"/>
          <c:showVal val="0"/>
          <c:showCatName val="0"/>
          <c:showSerName val="0"/>
          <c:showPercent val="0"/>
          <c:showBubbleSize val="0"/>
        </c:dLbls>
        <c:marker val="1"/>
        <c:smooth val="0"/>
        <c:axId val="149041152"/>
        <c:axId val="149043072"/>
      </c:lineChart>
      <c:dateAx>
        <c:axId val="149041152"/>
        <c:scaling>
          <c:orientation val="minMax"/>
        </c:scaling>
        <c:delete val="1"/>
        <c:axPos val="b"/>
        <c:numFmt formatCode="ge" sourceLinked="1"/>
        <c:majorTickMark val="none"/>
        <c:minorTickMark val="none"/>
        <c:tickLblPos val="none"/>
        <c:crossAx val="149043072"/>
        <c:crosses val="autoZero"/>
        <c:auto val="1"/>
        <c:lblOffset val="100"/>
        <c:baseTimeUnit val="years"/>
      </c:dateAx>
      <c:valAx>
        <c:axId val="149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1-4834-8C89-271F9168D0D6}"/>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1-4834-8C89-271F9168D0D6}"/>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F-4E22-A821-A3DD40F5306F}"/>
            </c:ext>
          </c:extLst>
        </c:ser>
        <c:dLbls>
          <c:showLegendKey val="0"/>
          <c:showVal val="0"/>
          <c:showCatName val="0"/>
          <c:showSerName val="0"/>
          <c:showPercent val="0"/>
          <c:showBubbleSize val="0"/>
        </c:dLbls>
        <c:gapWidth val="150"/>
        <c:axId val="150166912"/>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F-4E22-A821-A3DD40F5306F}"/>
            </c:ext>
          </c:extLst>
        </c:ser>
        <c:dLbls>
          <c:showLegendKey val="0"/>
          <c:showVal val="0"/>
          <c:showCatName val="0"/>
          <c:showSerName val="0"/>
          <c:showPercent val="0"/>
          <c:showBubbleSize val="0"/>
        </c:dLbls>
        <c:marker val="1"/>
        <c:smooth val="0"/>
        <c:axId val="150166912"/>
        <c:axId val="150169088"/>
      </c:lineChart>
      <c:dateAx>
        <c:axId val="150166912"/>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684.27</c:v>
                </c:pt>
                <c:pt idx="1">
                  <c:v>323.08999999999997</c:v>
                </c:pt>
                <c:pt idx="2">
                  <c:v>211.65</c:v>
                </c:pt>
                <c:pt idx="3">
                  <c:v>251.82</c:v>
                </c:pt>
                <c:pt idx="4">
                  <c:v>333.31</c:v>
                </c:pt>
              </c:numCache>
            </c:numRef>
          </c:val>
          <c:extLst>
            <c:ext xmlns:c16="http://schemas.microsoft.com/office/drawing/2014/chart" uri="{C3380CC4-5D6E-409C-BE32-E72D297353CC}">
              <c16:uniqueId val="{00000000-5E85-4770-AD3C-05B6CE53AE0D}"/>
            </c:ext>
          </c:extLst>
        </c:ser>
        <c:dLbls>
          <c:showLegendKey val="0"/>
          <c:showVal val="0"/>
          <c:showCatName val="0"/>
          <c:showSerName val="0"/>
          <c:showPercent val="0"/>
          <c:showBubbleSize val="0"/>
        </c:dLbls>
        <c:gapWidth val="150"/>
        <c:axId val="150187008"/>
        <c:axId val="150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extLst>
            <c:ext xmlns:c16="http://schemas.microsoft.com/office/drawing/2014/chart" uri="{C3380CC4-5D6E-409C-BE32-E72D297353CC}">
              <c16:uniqueId val="{00000001-5E85-4770-AD3C-05B6CE53AE0D}"/>
            </c:ext>
          </c:extLst>
        </c:ser>
        <c:dLbls>
          <c:showLegendKey val="0"/>
          <c:showVal val="0"/>
          <c:showCatName val="0"/>
          <c:showSerName val="0"/>
          <c:showPercent val="0"/>
          <c:showBubbleSize val="0"/>
        </c:dLbls>
        <c:marker val="1"/>
        <c:smooth val="0"/>
        <c:axId val="150187008"/>
        <c:axId val="150193280"/>
      </c:lineChart>
      <c:dateAx>
        <c:axId val="150187008"/>
        <c:scaling>
          <c:orientation val="minMax"/>
        </c:scaling>
        <c:delete val="1"/>
        <c:axPos val="b"/>
        <c:numFmt formatCode="ge" sourceLinked="1"/>
        <c:majorTickMark val="none"/>
        <c:minorTickMark val="none"/>
        <c:tickLblPos val="none"/>
        <c:crossAx val="150193280"/>
        <c:crosses val="autoZero"/>
        <c:auto val="1"/>
        <c:lblOffset val="100"/>
        <c:baseTimeUnit val="years"/>
      </c:dateAx>
      <c:valAx>
        <c:axId val="150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39.92</c:v>
                </c:pt>
                <c:pt idx="1">
                  <c:v>47.69</c:v>
                </c:pt>
                <c:pt idx="2">
                  <c:v>48.37</c:v>
                </c:pt>
                <c:pt idx="3">
                  <c:v>40.61</c:v>
                </c:pt>
                <c:pt idx="4">
                  <c:v>46.19</c:v>
                </c:pt>
              </c:numCache>
            </c:numRef>
          </c:val>
          <c:extLst>
            <c:ext xmlns:c16="http://schemas.microsoft.com/office/drawing/2014/chart" uri="{C3380CC4-5D6E-409C-BE32-E72D297353CC}">
              <c16:uniqueId val="{00000000-28BF-4A16-87F0-B0772BA11BD4}"/>
            </c:ext>
          </c:extLst>
        </c:ser>
        <c:dLbls>
          <c:showLegendKey val="0"/>
          <c:showVal val="0"/>
          <c:showCatName val="0"/>
          <c:showSerName val="0"/>
          <c:showPercent val="0"/>
          <c:showBubbleSize val="0"/>
        </c:dLbls>
        <c:gapWidth val="150"/>
        <c:axId val="150383232"/>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extLst>
            <c:ext xmlns:c16="http://schemas.microsoft.com/office/drawing/2014/chart" uri="{C3380CC4-5D6E-409C-BE32-E72D297353CC}">
              <c16:uniqueId val="{00000001-28BF-4A16-87F0-B0772BA11BD4}"/>
            </c:ext>
          </c:extLst>
        </c:ser>
        <c:dLbls>
          <c:showLegendKey val="0"/>
          <c:showVal val="0"/>
          <c:showCatName val="0"/>
          <c:showSerName val="0"/>
          <c:showPercent val="0"/>
          <c:showBubbleSize val="0"/>
        </c:dLbls>
        <c:marker val="1"/>
        <c:smooth val="0"/>
        <c:axId val="150383232"/>
        <c:axId val="150389504"/>
      </c:lineChart>
      <c:dateAx>
        <c:axId val="150383232"/>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310.08999999999997</c:v>
                </c:pt>
                <c:pt idx="1">
                  <c:v>276.51</c:v>
                </c:pt>
                <c:pt idx="2">
                  <c:v>270.19</c:v>
                </c:pt>
                <c:pt idx="3">
                  <c:v>325.95999999999998</c:v>
                </c:pt>
                <c:pt idx="4">
                  <c:v>290.58</c:v>
                </c:pt>
              </c:numCache>
            </c:numRef>
          </c:val>
          <c:extLst>
            <c:ext xmlns:c16="http://schemas.microsoft.com/office/drawing/2014/chart" uri="{C3380CC4-5D6E-409C-BE32-E72D297353CC}">
              <c16:uniqueId val="{00000000-BFE6-4CB7-92A4-9B9A7E94E721}"/>
            </c:ext>
          </c:extLst>
        </c:ser>
        <c:dLbls>
          <c:showLegendKey val="0"/>
          <c:showVal val="0"/>
          <c:showCatName val="0"/>
          <c:showSerName val="0"/>
          <c:showPercent val="0"/>
          <c:showBubbleSize val="0"/>
        </c:dLbls>
        <c:gapWidth val="150"/>
        <c:axId val="150469248"/>
        <c:axId val="1504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extLst>
            <c:ext xmlns:c16="http://schemas.microsoft.com/office/drawing/2014/chart" uri="{C3380CC4-5D6E-409C-BE32-E72D297353CC}">
              <c16:uniqueId val="{00000001-BFE6-4CB7-92A4-9B9A7E94E721}"/>
            </c:ext>
          </c:extLst>
        </c:ser>
        <c:dLbls>
          <c:showLegendKey val="0"/>
          <c:showVal val="0"/>
          <c:showCatName val="0"/>
          <c:showSerName val="0"/>
          <c:showPercent val="0"/>
          <c:showBubbleSize val="0"/>
        </c:dLbls>
        <c:marker val="1"/>
        <c:smooth val="0"/>
        <c:axId val="150469248"/>
        <c:axId val="150475520"/>
      </c:lineChart>
      <c:dateAx>
        <c:axId val="150469248"/>
        <c:scaling>
          <c:orientation val="minMax"/>
        </c:scaling>
        <c:delete val="1"/>
        <c:axPos val="b"/>
        <c:numFmt formatCode="ge" sourceLinked="1"/>
        <c:majorTickMark val="none"/>
        <c:minorTickMark val="none"/>
        <c:tickLblPos val="none"/>
        <c:crossAx val="150475520"/>
        <c:crosses val="autoZero"/>
        <c:auto val="1"/>
        <c:lblOffset val="100"/>
        <c:baseTimeUnit val="years"/>
      </c:dateAx>
      <c:valAx>
        <c:axId val="1504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南部町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19343</v>
      </c>
      <c r="AM8" s="47"/>
      <c r="AN8" s="47"/>
      <c r="AO8" s="47"/>
      <c r="AP8" s="47"/>
      <c r="AQ8" s="47"/>
      <c r="AR8" s="47"/>
      <c r="AS8" s="47"/>
      <c r="AT8" s="43">
        <f>データ!S6</f>
        <v>153.12</v>
      </c>
      <c r="AU8" s="43"/>
      <c r="AV8" s="43"/>
      <c r="AW8" s="43"/>
      <c r="AX8" s="43"/>
      <c r="AY8" s="43"/>
      <c r="AZ8" s="43"/>
      <c r="BA8" s="43"/>
      <c r="BB8" s="43">
        <f>データ!T6</f>
        <v>126.33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33.380000000000003</v>
      </c>
      <c r="Q10" s="43"/>
      <c r="R10" s="43"/>
      <c r="S10" s="43"/>
      <c r="T10" s="43"/>
      <c r="U10" s="43"/>
      <c r="V10" s="43"/>
      <c r="W10" s="43">
        <f>データ!P6</f>
        <v>93.89</v>
      </c>
      <c r="X10" s="43"/>
      <c r="Y10" s="43"/>
      <c r="Z10" s="43"/>
      <c r="AA10" s="43"/>
      <c r="AB10" s="43"/>
      <c r="AC10" s="43"/>
      <c r="AD10" s="47">
        <f>データ!Q6</f>
        <v>2430</v>
      </c>
      <c r="AE10" s="47"/>
      <c r="AF10" s="47"/>
      <c r="AG10" s="47"/>
      <c r="AH10" s="47"/>
      <c r="AI10" s="47"/>
      <c r="AJ10" s="47"/>
      <c r="AK10" s="2"/>
      <c r="AL10" s="47">
        <f>データ!U6</f>
        <v>6406</v>
      </c>
      <c r="AM10" s="47"/>
      <c r="AN10" s="47"/>
      <c r="AO10" s="47"/>
      <c r="AP10" s="47"/>
      <c r="AQ10" s="47"/>
      <c r="AR10" s="47"/>
      <c r="AS10" s="47"/>
      <c r="AT10" s="43">
        <f>データ!V6</f>
        <v>5.17</v>
      </c>
      <c r="AU10" s="43"/>
      <c r="AV10" s="43"/>
      <c r="AW10" s="43"/>
      <c r="AX10" s="43"/>
      <c r="AY10" s="43"/>
      <c r="AZ10" s="43"/>
      <c r="BA10" s="43"/>
      <c r="BB10" s="43">
        <f>データ!W6</f>
        <v>1239.07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24457</v>
      </c>
      <c r="D6" s="31">
        <f t="shared" si="3"/>
        <v>47</v>
      </c>
      <c r="E6" s="31">
        <f t="shared" si="3"/>
        <v>17</v>
      </c>
      <c r="F6" s="31">
        <f t="shared" si="3"/>
        <v>5</v>
      </c>
      <c r="G6" s="31">
        <f t="shared" si="3"/>
        <v>0</v>
      </c>
      <c r="H6" s="31" t="str">
        <f t="shared" si="3"/>
        <v>青森県　南部町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33.380000000000003</v>
      </c>
      <c r="P6" s="32">
        <f t="shared" si="3"/>
        <v>93.89</v>
      </c>
      <c r="Q6" s="32">
        <f t="shared" si="3"/>
        <v>2430</v>
      </c>
      <c r="R6" s="32">
        <f t="shared" si="3"/>
        <v>19343</v>
      </c>
      <c r="S6" s="32">
        <f t="shared" si="3"/>
        <v>153.12</v>
      </c>
      <c r="T6" s="32">
        <f t="shared" si="3"/>
        <v>126.33</v>
      </c>
      <c r="U6" s="32">
        <f t="shared" si="3"/>
        <v>6406</v>
      </c>
      <c r="V6" s="32">
        <f t="shared" si="3"/>
        <v>5.17</v>
      </c>
      <c r="W6" s="32">
        <f t="shared" si="3"/>
        <v>1239.07</v>
      </c>
      <c r="X6" s="33">
        <f>IF(X7="",NA(),X7)</f>
        <v>95.92</v>
      </c>
      <c r="Y6" s="33">
        <f t="shared" ref="Y6:AG6" si="4">IF(Y7="",NA(),Y7)</f>
        <v>96.77</v>
      </c>
      <c r="Z6" s="33">
        <f t="shared" si="4"/>
        <v>94.48</v>
      </c>
      <c r="AA6" s="33">
        <f t="shared" si="4"/>
        <v>91.72</v>
      </c>
      <c r="AB6" s="33">
        <f t="shared" si="4"/>
        <v>92.34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684.27</v>
      </c>
      <c r="BF6" s="33">
        <f t="shared" ref="BF6:BN6" si="7">IF(BF7="",NA(),BF7)</f>
        <v>323.08999999999997</v>
      </c>
      <c r="BG6" s="33">
        <f t="shared" si="7"/>
        <v>211.65</v>
      </c>
      <c r="BH6" s="33">
        <f t="shared" si="7"/>
        <v>251.82</v>
      </c>
      <c r="BI6" s="33">
        <f t="shared" si="7"/>
        <v>333.31</v>
      </c>
      <c r="BJ6" s="33">
        <f t="shared" si="7"/>
        <v>1224.75</v>
      </c>
      <c r="BK6" s="33">
        <f t="shared" si="7"/>
        <v>1144.05</v>
      </c>
      <c r="BL6" s="33">
        <f t="shared" si="7"/>
        <v>1126.77</v>
      </c>
      <c r="BM6" s="33">
        <f t="shared" si="7"/>
        <v>1044.8</v>
      </c>
      <c r="BN6" s="33">
        <f t="shared" si="7"/>
        <v>1081.8</v>
      </c>
      <c r="BO6" s="32" t="str">
        <f>IF(BO7="","",IF(BO7="-","【-】","【"&amp;SUBSTITUTE(TEXT(BO7,"#,##0.00"),"-","△")&amp;"】"))</f>
        <v>【1,015.77】</v>
      </c>
      <c r="BP6" s="33">
        <f>IF(BP7="",NA(),BP7)</f>
        <v>39.92</v>
      </c>
      <c r="BQ6" s="33">
        <f t="shared" ref="BQ6:BY6" si="8">IF(BQ7="",NA(),BQ7)</f>
        <v>47.69</v>
      </c>
      <c r="BR6" s="33">
        <f t="shared" si="8"/>
        <v>48.37</v>
      </c>
      <c r="BS6" s="33">
        <f t="shared" si="8"/>
        <v>40.61</v>
      </c>
      <c r="BT6" s="33">
        <f t="shared" si="8"/>
        <v>46.19</v>
      </c>
      <c r="BU6" s="33">
        <f t="shared" si="8"/>
        <v>42.13</v>
      </c>
      <c r="BV6" s="33">
        <f t="shared" si="8"/>
        <v>42.48</v>
      </c>
      <c r="BW6" s="33">
        <f t="shared" si="8"/>
        <v>50.9</v>
      </c>
      <c r="BX6" s="33">
        <f t="shared" si="8"/>
        <v>50.82</v>
      </c>
      <c r="BY6" s="33">
        <f t="shared" si="8"/>
        <v>52.19</v>
      </c>
      <c r="BZ6" s="32" t="str">
        <f>IF(BZ7="","",IF(BZ7="-","【-】","【"&amp;SUBSTITUTE(TEXT(BZ7,"#,##0.00"),"-","△")&amp;"】"))</f>
        <v>【52.78】</v>
      </c>
      <c r="CA6" s="33">
        <f>IF(CA7="",NA(),CA7)</f>
        <v>310.08999999999997</v>
      </c>
      <c r="CB6" s="33">
        <f t="shared" ref="CB6:CJ6" si="9">IF(CB7="",NA(),CB7)</f>
        <v>276.51</v>
      </c>
      <c r="CC6" s="33">
        <f t="shared" si="9"/>
        <v>270.19</v>
      </c>
      <c r="CD6" s="33">
        <f t="shared" si="9"/>
        <v>325.95999999999998</v>
      </c>
      <c r="CE6" s="33">
        <f t="shared" si="9"/>
        <v>290.58</v>
      </c>
      <c r="CF6" s="33">
        <f t="shared" si="9"/>
        <v>348.41</v>
      </c>
      <c r="CG6" s="33">
        <f t="shared" si="9"/>
        <v>343.8</v>
      </c>
      <c r="CH6" s="33">
        <f t="shared" si="9"/>
        <v>293.27</v>
      </c>
      <c r="CI6" s="33">
        <f t="shared" si="9"/>
        <v>300.52</v>
      </c>
      <c r="CJ6" s="33">
        <f t="shared" si="9"/>
        <v>296.14</v>
      </c>
      <c r="CK6" s="32" t="str">
        <f>IF(CK7="","",IF(CK7="-","【-】","【"&amp;SUBSTITUTE(TEXT(CK7,"#,##0.00"),"-","△")&amp;"】"))</f>
        <v>【289.81】</v>
      </c>
      <c r="CL6" s="33">
        <f>IF(CL7="",NA(),CL7)</f>
        <v>19.73</v>
      </c>
      <c r="CM6" s="33">
        <f t="shared" ref="CM6:CU6" si="10">IF(CM7="",NA(),CM7)</f>
        <v>30.15</v>
      </c>
      <c r="CN6" s="33">
        <f t="shared" si="10"/>
        <v>30.73</v>
      </c>
      <c r="CO6" s="33">
        <f t="shared" si="10"/>
        <v>31.6</v>
      </c>
      <c r="CP6" s="33">
        <f t="shared" si="10"/>
        <v>32.42</v>
      </c>
      <c r="CQ6" s="33">
        <f t="shared" si="10"/>
        <v>46.85</v>
      </c>
      <c r="CR6" s="33">
        <f t="shared" si="10"/>
        <v>46.06</v>
      </c>
      <c r="CS6" s="33">
        <f t="shared" si="10"/>
        <v>53.78</v>
      </c>
      <c r="CT6" s="33">
        <f t="shared" si="10"/>
        <v>53.24</v>
      </c>
      <c r="CU6" s="33">
        <f t="shared" si="10"/>
        <v>52.31</v>
      </c>
      <c r="CV6" s="32" t="str">
        <f>IF(CV7="","",IF(CV7="-","【-】","【"&amp;SUBSTITUTE(TEXT(CV7,"#,##0.00"),"-","△")&amp;"】"))</f>
        <v>【52.74】</v>
      </c>
      <c r="CW6" s="33">
        <f>IF(CW7="",NA(),CW7)</f>
        <v>50.06</v>
      </c>
      <c r="CX6" s="33">
        <f t="shared" ref="CX6:DF6" si="11">IF(CX7="",NA(),CX7)</f>
        <v>52</v>
      </c>
      <c r="CY6" s="33">
        <f t="shared" si="11"/>
        <v>53.68</v>
      </c>
      <c r="CZ6" s="33">
        <f t="shared" si="11"/>
        <v>56.49</v>
      </c>
      <c r="DA6" s="33">
        <f t="shared" si="11"/>
        <v>59.68</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x14ac:dyDescent="0.15">
      <c r="A7" s="26"/>
      <c r="B7" s="35">
        <v>2015</v>
      </c>
      <c r="C7" s="35">
        <v>24457</v>
      </c>
      <c r="D7" s="35">
        <v>47</v>
      </c>
      <c r="E7" s="35">
        <v>17</v>
      </c>
      <c r="F7" s="35">
        <v>5</v>
      </c>
      <c r="G7" s="35">
        <v>0</v>
      </c>
      <c r="H7" s="35" t="s">
        <v>96</v>
      </c>
      <c r="I7" s="35" t="s">
        <v>97</v>
      </c>
      <c r="J7" s="35" t="s">
        <v>98</v>
      </c>
      <c r="K7" s="35" t="s">
        <v>99</v>
      </c>
      <c r="L7" s="35" t="s">
        <v>100</v>
      </c>
      <c r="M7" s="36" t="s">
        <v>101</v>
      </c>
      <c r="N7" s="36" t="s">
        <v>102</v>
      </c>
      <c r="O7" s="36">
        <v>33.380000000000003</v>
      </c>
      <c r="P7" s="36">
        <v>93.89</v>
      </c>
      <c r="Q7" s="36">
        <v>2430</v>
      </c>
      <c r="R7" s="36">
        <v>19343</v>
      </c>
      <c r="S7" s="36">
        <v>153.12</v>
      </c>
      <c r="T7" s="36">
        <v>126.33</v>
      </c>
      <c r="U7" s="36">
        <v>6406</v>
      </c>
      <c r="V7" s="36">
        <v>5.17</v>
      </c>
      <c r="W7" s="36">
        <v>1239.07</v>
      </c>
      <c r="X7" s="36">
        <v>95.92</v>
      </c>
      <c r="Y7" s="36">
        <v>96.77</v>
      </c>
      <c r="Z7" s="36">
        <v>94.48</v>
      </c>
      <c r="AA7" s="36">
        <v>91.72</v>
      </c>
      <c r="AB7" s="36">
        <v>92.34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684.27</v>
      </c>
      <c r="BF7" s="36">
        <v>323.08999999999997</v>
      </c>
      <c r="BG7" s="36">
        <v>211.65</v>
      </c>
      <c r="BH7" s="36">
        <v>251.82</v>
      </c>
      <c r="BI7" s="36">
        <v>333.31</v>
      </c>
      <c r="BJ7" s="36">
        <v>1224.75</v>
      </c>
      <c r="BK7" s="36">
        <v>1144.05</v>
      </c>
      <c r="BL7" s="36">
        <v>1126.77</v>
      </c>
      <c r="BM7" s="36">
        <v>1044.8</v>
      </c>
      <c r="BN7" s="36">
        <v>1081.8</v>
      </c>
      <c r="BO7" s="36">
        <v>1015.77</v>
      </c>
      <c r="BP7" s="36">
        <v>39.92</v>
      </c>
      <c r="BQ7" s="36">
        <v>47.69</v>
      </c>
      <c r="BR7" s="36">
        <v>48.37</v>
      </c>
      <c r="BS7" s="36">
        <v>40.61</v>
      </c>
      <c r="BT7" s="36">
        <v>46.19</v>
      </c>
      <c r="BU7" s="36">
        <v>42.13</v>
      </c>
      <c r="BV7" s="36">
        <v>42.48</v>
      </c>
      <c r="BW7" s="36">
        <v>50.9</v>
      </c>
      <c r="BX7" s="36">
        <v>50.82</v>
      </c>
      <c r="BY7" s="36">
        <v>52.19</v>
      </c>
      <c r="BZ7" s="36">
        <v>52.78</v>
      </c>
      <c r="CA7" s="36">
        <v>310.08999999999997</v>
      </c>
      <c r="CB7" s="36">
        <v>276.51</v>
      </c>
      <c r="CC7" s="36">
        <v>270.19</v>
      </c>
      <c r="CD7" s="36">
        <v>325.95999999999998</v>
      </c>
      <c r="CE7" s="36">
        <v>290.58</v>
      </c>
      <c r="CF7" s="36">
        <v>348.41</v>
      </c>
      <c r="CG7" s="36">
        <v>343.8</v>
      </c>
      <c r="CH7" s="36">
        <v>293.27</v>
      </c>
      <c r="CI7" s="36">
        <v>300.52</v>
      </c>
      <c r="CJ7" s="36">
        <v>296.14</v>
      </c>
      <c r="CK7" s="36">
        <v>289.81</v>
      </c>
      <c r="CL7" s="36">
        <v>19.73</v>
      </c>
      <c r="CM7" s="36">
        <v>30.15</v>
      </c>
      <c r="CN7" s="36">
        <v>30.73</v>
      </c>
      <c r="CO7" s="36">
        <v>31.6</v>
      </c>
      <c r="CP7" s="36">
        <v>32.42</v>
      </c>
      <c r="CQ7" s="36">
        <v>46.85</v>
      </c>
      <c r="CR7" s="36">
        <v>46.06</v>
      </c>
      <c r="CS7" s="36">
        <v>53.78</v>
      </c>
      <c r="CT7" s="36">
        <v>53.24</v>
      </c>
      <c r="CU7" s="36">
        <v>52.31</v>
      </c>
      <c r="CV7" s="36">
        <v>52.74</v>
      </c>
      <c r="CW7" s="36">
        <v>50.06</v>
      </c>
      <c r="CX7" s="36">
        <v>52</v>
      </c>
      <c r="CY7" s="36">
        <v>53.68</v>
      </c>
      <c r="CZ7" s="36">
        <v>56.49</v>
      </c>
      <c r="DA7" s="36">
        <v>59.68</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201617</cp:lastModifiedBy>
  <cp:lastPrinted>2017-02-13T06:16:14Z</cp:lastPrinted>
  <dcterms:created xsi:type="dcterms:W3CDTF">2017-02-08T03:06:17Z</dcterms:created>
  <dcterms:modified xsi:type="dcterms:W3CDTF">2017-02-13T06:22:43Z</dcterms:modified>
  <cp:category/>
</cp:coreProperties>
</file>