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05 経営比較分析表の策定\Ｈ２８\290120 【総務省照会】経営比較分析表分析依頼\04 市町村提出\04 法非適用・下水道事業\01 経営比較分析表\"/>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W8" i="4" s="1"/>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6" i="4"/>
  <c r="C10" i="5" l="1"/>
  <c r="D10" i="5"/>
  <c r="E10" i="5"/>
  <c r="B10" i="5"/>
</calcChain>
</file>

<file path=xl/sharedStrings.xml><?xml version="1.0" encoding="utf-8"?>
<sst xmlns="http://schemas.openxmlformats.org/spreadsheetml/2006/main" count="223" uniqueCount="110">
  <si>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</si>
  <si>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</si>
  <si>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</si>
  <si>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</si>
  <si>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</si>
  <si>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</si>
  <si>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</si>
  <si>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</si>
  <si>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</si>
  <si>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</si>
  <si>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</si>
  <si>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</si>
  <si>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</si>
  <si>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</si>
  <si>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</si>
  <si>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</si>
  <si>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</si>
  <si>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</si>
  <si>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</si>
  <si>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</si>
  <si>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</si>
  <si>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</si>
  <si>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</si>
  <si>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</si>
  <si>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</si>
  <si>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</si>
  <si>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</si>
  <si>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</si>
  <si>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</si>
  <si>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</si>
  <si>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</si>
  <si>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</si>
  <si>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</si>
  <si>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</si>
  <si>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</si>
  <si>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</si>
  <si>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</si>
  <si>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</si>
  <si>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</si>
  <si>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</si>
  <si>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</si>
  <si>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</si>
  <si>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</si>
  <si>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</si>
  <si>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</si>
  <si>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</si>
  <si>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</si>
  <si>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</si>
  <si>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</si>
  <si>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</si>
  <si>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</si>
  <si>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</si>
  <si>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</si>
  <si>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</si>
  <si>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</si>
  <si>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</si>
  <si>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</si>
  <si>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</si>
  <si>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</si>
  <si>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</si>
  <si>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</si>
  <si>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</si>
  <si>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</si>
  <si>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</si>
  <si>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</si>
  <si>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</si>
  <si>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</si>
  <si>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</si>
  <si>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</si>
  <si>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</si>
  <si>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</si>
  <si>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</si>
  <si>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</si>
  <si>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</si>
  <si>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</si>
  <si>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</si>
  <si>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</si>
  <si>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</si>
  <si>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</si>
  <si>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</si>
  <si>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</si>
  <si>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</si>
  <si>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</si>
  <si>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</si>
  <si>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</si>
  <si>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</si>
  <si>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</si>
  <si>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</si>
  <si>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</si>
  <si>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</si>
  <si>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</si>
  <si>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</si>
  <si>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</si>
  <si>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</si>
  <si>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</si>
  <si>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おいらせ町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</si>
  <si>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</si>
  <si>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</si>
  <si>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</si>
  <si>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</si>
  <si>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</si>
  <si>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</si>
  <si>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</si>
  <si>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</si>
  <si>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</si>
  <si>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</si>
  <si>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</si>
  <si>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【総括】　
　比較的健全性、効率性を維持している状況である。しかし企業債残高が高く将来の負債を多く抱えていることに留意しなければならない。健全性を維持するためにも経費縮減対策と使用料単価の見直し等経営効率に配慮した経営を進めなければならない。
【課題】
　当区域は、人口増加地区であり、新規の使用者に対し接続制限をしているため、処理施設の機能強化することも検討しなければならない状況がある。
　新たな整備には注意を払わなければならないため、慎重な対応が必要となっている。
　使用料単価においても、将来における更新費用が見込まれていないことから適切な使用料単価改定の必要性が内在している。
　</t>
    <rPh sb="1" eb="3">
      <t>ソウカツ</t>
    </rPh>
    <rPh sb="7" eb="10">
      <t>ヒカクテキ</t>
    </rPh>
    <rPh sb="10" eb="13">
      <t>ケンゼンセイ</t>
    </rPh>
    <rPh sb="14" eb="17">
      <t>コウリツセイ</t>
    </rPh>
    <rPh sb="18" eb="20">
      <t>イジ</t>
    </rPh>
    <rPh sb="24" eb="26">
      <t>ジョウキョウ</t>
    </rPh>
    <rPh sb="33" eb="35">
      <t>キギョウ</t>
    </rPh>
    <rPh sb="35" eb="36">
      <t>サイ</t>
    </rPh>
    <rPh sb="36" eb="38">
      <t>ザンダカ</t>
    </rPh>
    <rPh sb="39" eb="40">
      <t>タカ</t>
    </rPh>
    <rPh sb="41" eb="43">
      <t>ショウライ</t>
    </rPh>
    <rPh sb="44" eb="46">
      <t>フサイ</t>
    </rPh>
    <rPh sb="47" eb="48">
      <t>オオ</t>
    </rPh>
    <rPh sb="49" eb="50">
      <t>カカ</t>
    </rPh>
    <rPh sb="57" eb="59">
      <t>リュウイ</t>
    </rPh>
    <rPh sb="69" eb="72">
      <t>ケンゼンセイ</t>
    </rPh>
    <rPh sb="73" eb="75">
      <t>イジ</t>
    </rPh>
    <rPh sb="81" eb="83">
      <t>ケイヒ</t>
    </rPh>
    <rPh sb="83" eb="85">
      <t>シュクゲン</t>
    </rPh>
    <rPh sb="85" eb="87">
      <t>タイサク</t>
    </rPh>
    <rPh sb="88" eb="91">
      <t>シヨウリョウ</t>
    </rPh>
    <rPh sb="91" eb="93">
      <t>タンカ</t>
    </rPh>
    <rPh sb="94" eb="96">
      <t>ミナオ</t>
    </rPh>
    <rPh sb="97" eb="98">
      <t>トウ</t>
    </rPh>
    <rPh sb="98" eb="100">
      <t>ケイエイ</t>
    </rPh>
    <rPh sb="100" eb="102">
      <t>コウリツ</t>
    </rPh>
    <rPh sb="103" eb="105">
      <t>ハイリョ</t>
    </rPh>
    <rPh sb="107" eb="109">
      <t>ケイエイ</t>
    </rPh>
    <rPh sb="110" eb="111">
      <t>スス</t>
    </rPh>
    <rPh sb="124" eb="126">
      <t>カダイ</t>
    </rPh>
    <rPh sb="129" eb="130">
      <t>トウ</t>
    </rPh>
    <rPh sb="130" eb="132">
      <t>クイキ</t>
    </rPh>
    <rPh sb="134" eb="136">
      <t>ジンコウ</t>
    </rPh>
    <rPh sb="136" eb="138">
      <t>ゾウカ</t>
    </rPh>
    <rPh sb="138" eb="140">
      <t>チク</t>
    </rPh>
    <rPh sb="144" eb="146">
      <t>シンキ</t>
    </rPh>
    <rPh sb="147" eb="150">
      <t>シヨウシャ</t>
    </rPh>
    <rPh sb="151" eb="152">
      <t>タイ</t>
    </rPh>
    <rPh sb="153" eb="155">
      <t>セツゾク</t>
    </rPh>
    <rPh sb="155" eb="157">
      <t>セイゲン</t>
    </rPh>
    <rPh sb="165" eb="167">
      <t>ショリ</t>
    </rPh>
    <rPh sb="167" eb="169">
      <t>シセツ</t>
    </rPh>
    <rPh sb="170" eb="172">
      <t>キノウ</t>
    </rPh>
    <rPh sb="172" eb="174">
      <t>キョウカ</t>
    </rPh>
    <rPh sb="179" eb="181">
      <t>ケントウ</t>
    </rPh>
    <rPh sb="190" eb="192">
      <t>ジョウキョウ</t>
    </rPh>
    <rPh sb="198" eb="199">
      <t>アラ</t>
    </rPh>
    <rPh sb="201" eb="203">
      <t>セイビ</t>
    </rPh>
    <rPh sb="205" eb="207">
      <t>チュウイ</t>
    </rPh>
    <rPh sb="208" eb="209">
      <t>ハラ</t>
    </rPh>
    <rPh sb="221" eb="223">
      <t>シンチョウ</t>
    </rPh>
    <rPh sb="224" eb="226">
      <t>タイオウ</t>
    </rPh>
    <rPh sb="227" eb="229">
      <t>ヒツヨウ</t>
    </rPh>
    <rPh sb="238" eb="240">
      <t>シヨウ</t>
    </rPh>
    <rPh sb="240" eb="241">
      <t>リョウ</t>
    </rPh>
    <rPh sb="241" eb="243">
      <t>タンカ</t>
    </rPh>
    <rPh sb="249" eb="251">
      <t>ショウライ</t>
    </rPh>
    <rPh sb="255" eb="257">
      <t>コウシン</t>
    </rPh>
    <rPh sb="257" eb="259">
      <t>ヒヨウ</t>
    </rPh>
    <rPh sb="260" eb="262">
      <t>ミコ</t>
    </rPh>
    <rPh sb="272" eb="274">
      <t>テキセツ</t>
    </rPh>
    <rPh sb="275" eb="278">
      <t>シヨウリョウ</t>
    </rPh>
    <rPh sb="278" eb="280">
      <t>タンカ</t>
    </rPh>
    <rPh sb="280" eb="282">
      <t>カイテイ</t>
    </rPh>
    <rPh sb="283" eb="286">
      <t>ヒツヨウセイ</t>
    </rPh>
    <rPh sb="287" eb="289">
      <t>ナイザイ</t>
    </rPh>
    <phoneticPr fontId="1"/>
  </si>
  <si>
    <t xml:space="preserve">　経費回収率は類似団体と比較しても同等であるため、表面的には健全性はあるといえる。
　ただし、収益的収支比率が60％前後で推移し、企業債残高は平成27年度は改善しつつあるものの高い状況である。水洗化率が100％であり、将来的使用料収入増額が見込めない状況から将来に向けて健全性を保っていけるか危惧されるところである。
　汚水処理原価の指標から、費用の効率性は保てていると推測されるため維持管理費の費用節減対策を進め効率性をさらに保てる状況はある。
</t>
    <rPh sb="1" eb="3">
      <t>ケイヒ</t>
    </rPh>
    <rPh sb="3" eb="5">
      <t>カイシュウ</t>
    </rPh>
    <rPh sb="5" eb="6">
      <t>リツ</t>
    </rPh>
    <rPh sb="7" eb="9">
      <t>ルイジ</t>
    </rPh>
    <rPh sb="9" eb="11">
      <t>ダンタイ</t>
    </rPh>
    <rPh sb="12" eb="14">
      <t>ヒカク</t>
    </rPh>
    <rPh sb="17" eb="19">
      <t>ドウトウ</t>
    </rPh>
    <rPh sb="25" eb="28">
      <t>ヒョウメンテキ</t>
    </rPh>
    <rPh sb="30" eb="33">
      <t>ケンゼンセイ</t>
    </rPh>
    <rPh sb="47" eb="50">
      <t>シュウエキテキ</t>
    </rPh>
    <rPh sb="50" eb="52">
      <t>シュウシ</t>
    </rPh>
    <rPh sb="52" eb="54">
      <t>ヒリツ</t>
    </rPh>
    <rPh sb="58" eb="60">
      <t>ゼンゴ</t>
    </rPh>
    <rPh sb="61" eb="63">
      <t>スイイ</t>
    </rPh>
    <rPh sb="65" eb="67">
      <t>キギョウ</t>
    </rPh>
    <rPh sb="67" eb="68">
      <t>サイ</t>
    </rPh>
    <rPh sb="68" eb="70">
      <t>ザンダカ</t>
    </rPh>
    <rPh sb="71" eb="73">
      <t>ヘイセイ</t>
    </rPh>
    <rPh sb="75" eb="76">
      <t>ネン</t>
    </rPh>
    <rPh sb="76" eb="77">
      <t>ド</t>
    </rPh>
    <rPh sb="78" eb="80">
      <t>カイゼン</t>
    </rPh>
    <rPh sb="88" eb="89">
      <t>タカ</t>
    </rPh>
    <rPh sb="90" eb="92">
      <t>ジョウキョウ</t>
    </rPh>
    <rPh sb="96" eb="99">
      <t>スイセンカ</t>
    </rPh>
    <rPh sb="99" eb="100">
      <t>リツ</t>
    </rPh>
    <rPh sb="109" eb="112">
      <t>ショウライテキ</t>
    </rPh>
    <rPh sb="112" eb="115">
      <t>シヨウリョウ</t>
    </rPh>
    <rPh sb="115" eb="117">
      <t>シュウニュウ</t>
    </rPh>
    <rPh sb="117" eb="119">
      <t>ゾウガク</t>
    </rPh>
    <rPh sb="120" eb="122">
      <t>ミコ</t>
    </rPh>
    <rPh sb="125" eb="127">
      <t>ジョウキョウ</t>
    </rPh>
    <rPh sb="135" eb="138">
      <t>ケンゼンセイ</t>
    </rPh>
    <rPh sb="139" eb="140">
      <t>タモ</t>
    </rPh>
    <rPh sb="146" eb="148">
      <t>キグ</t>
    </rPh>
    <rPh sb="160" eb="162">
      <t>オスイ</t>
    </rPh>
    <rPh sb="162" eb="164">
      <t>ショリ</t>
    </rPh>
    <rPh sb="164" eb="166">
      <t>ゲンカ</t>
    </rPh>
    <rPh sb="167" eb="169">
      <t>シヒョウ</t>
    </rPh>
    <rPh sb="172" eb="174">
      <t>ヒヨウ</t>
    </rPh>
    <rPh sb="175" eb="178">
      <t>コウリツセイ</t>
    </rPh>
    <rPh sb="179" eb="180">
      <t>タモ</t>
    </rPh>
    <rPh sb="185" eb="187">
      <t>スイソク</t>
    </rPh>
    <rPh sb="192" eb="194">
      <t>イジ</t>
    </rPh>
    <rPh sb="194" eb="196">
      <t>カンリ</t>
    </rPh>
    <rPh sb="196" eb="197">
      <t>ヒ</t>
    </rPh>
    <rPh sb="198" eb="200">
      <t>ヒヨウ</t>
    </rPh>
    <rPh sb="200" eb="202">
      <t>セツゲン</t>
    </rPh>
    <rPh sb="202" eb="204">
      <t>タイサク</t>
    </rPh>
    <rPh sb="205" eb="206">
      <t>スス</t>
    </rPh>
    <rPh sb="207" eb="210">
      <t>コウリツセイ</t>
    </rPh>
    <rPh sb="214" eb="215">
      <t>タモ</t>
    </rPh>
    <rPh sb="217" eb="219">
      <t>ジョウキョウ</t>
    </rPh>
    <phoneticPr fontId="1"/>
  </si>
  <si>
    <t>・供用開始後15年経過している。
・老朽化は全般的に進んでいないものの、調査・点検により、腐食・破損の状況が明らかになってきているため、最適化構想策定を今後進め、老朽化対策を進めることが必要となっている。</t>
    <rPh sb="1" eb="3">
      <t>キョウヨウ</t>
    </rPh>
    <rPh sb="3" eb="6">
      <t>カイシゴ</t>
    </rPh>
    <rPh sb="8" eb="9">
      <t>ネン</t>
    </rPh>
    <rPh sb="9" eb="11">
      <t>ケイカ</t>
    </rPh>
    <rPh sb="18" eb="21">
      <t>ロウキュウカ</t>
    </rPh>
    <rPh sb="22" eb="25">
      <t>ゼンパンテキ</t>
    </rPh>
    <rPh sb="26" eb="27">
      <t>スス</t>
    </rPh>
    <rPh sb="36" eb="38">
      <t>チョウサ</t>
    </rPh>
    <rPh sb="39" eb="41">
      <t>テンケン</t>
    </rPh>
    <rPh sb="45" eb="47">
      <t>フショク</t>
    </rPh>
    <rPh sb="48" eb="50">
      <t>ハソン</t>
    </rPh>
    <rPh sb="51" eb="53">
      <t>ジョウキョウ</t>
    </rPh>
    <rPh sb="54" eb="55">
      <t>アキ</t>
    </rPh>
    <rPh sb="68" eb="71">
      <t>サイテキカ</t>
    </rPh>
    <rPh sb="71" eb="73">
      <t>コウソウ</t>
    </rPh>
    <rPh sb="73" eb="75">
      <t>サクテイ</t>
    </rPh>
    <rPh sb="76" eb="78">
      <t>コンゴ</t>
    </rPh>
    <rPh sb="78" eb="79">
      <t>スス</t>
    </rPh>
    <rPh sb="81" eb="84">
      <t>ロウキュウカ</t>
    </rPh>
    <rPh sb="84" eb="86">
      <t>タイサク</t>
    </rPh>
    <rPh sb="87" eb="88">
      <t>スス</t>
    </rPh>
    <rPh sb="93" eb="95">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</si>
</sst>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974080"/>
        <c:axId val="16697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166974080"/>
        <c:axId val="166974472"/>
      </c:lineChart>
      <c:dateAx>
        <c:axId val="166974080"/>
        <c:scaling>
          <c:orientation val="minMax"/>
        </c:scaling>
        <c:delete val="1"/>
        <c:axPos val="b"/>
        <c:numFmt formatCode="ge" sourceLinked="1"/>
        <c:majorTickMark val="none"/>
        <c:minorTickMark val="none"/>
        <c:tickLblPos val="none"/>
        <c:crossAx val="166974472"/>
        <c:crosses val="autoZero"/>
        <c:auto val="1"/>
        <c:lblOffset val="100"/>
        <c:baseTimeUnit val="years"/>
      </c:dateAx>
      <c:valAx>
        <c:axId val="16697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65.150000000000006</c:v>
                </c:pt>
                <c:pt idx="3">
                  <c:v>64.349999999999994</c:v>
                </c:pt>
                <c:pt idx="4">
                  <c:v>63.55</c:v>
                </c:pt>
              </c:numCache>
            </c:numRef>
          </c:val>
        </c:ser>
        <c:dLbls>
          <c:showLegendKey val="0"/>
          <c:showVal val="0"/>
          <c:showCatName val="0"/>
          <c:showSerName val="0"/>
          <c:showPercent val="0"/>
          <c:showBubbleSize val="0"/>
        </c:dLbls>
        <c:gapWidth val="150"/>
        <c:axId val="306800504"/>
        <c:axId val="3068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306800504"/>
        <c:axId val="306800896"/>
      </c:lineChart>
      <c:dateAx>
        <c:axId val="306800504"/>
        <c:scaling>
          <c:orientation val="minMax"/>
        </c:scaling>
        <c:delete val="1"/>
        <c:axPos val="b"/>
        <c:numFmt formatCode="ge" sourceLinked="1"/>
        <c:majorTickMark val="none"/>
        <c:minorTickMark val="none"/>
        <c:tickLblPos val="none"/>
        <c:crossAx val="306800896"/>
        <c:crosses val="autoZero"/>
        <c:auto val="1"/>
        <c:lblOffset val="100"/>
        <c:baseTimeUnit val="years"/>
      </c:dateAx>
      <c:valAx>
        <c:axId val="3068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80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06802072"/>
        <c:axId val="3068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306802072"/>
        <c:axId val="306802464"/>
      </c:lineChart>
      <c:dateAx>
        <c:axId val="306802072"/>
        <c:scaling>
          <c:orientation val="minMax"/>
        </c:scaling>
        <c:delete val="1"/>
        <c:axPos val="b"/>
        <c:numFmt formatCode="ge" sourceLinked="1"/>
        <c:majorTickMark val="none"/>
        <c:minorTickMark val="none"/>
        <c:tickLblPos val="none"/>
        <c:crossAx val="306802464"/>
        <c:crosses val="autoZero"/>
        <c:auto val="1"/>
        <c:lblOffset val="100"/>
        <c:baseTimeUnit val="years"/>
      </c:dateAx>
      <c:valAx>
        <c:axId val="3068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80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58.25</c:v>
                </c:pt>
                <c:pt idx="1">
                  <c:v>60.71</c:v>
                </c:pt>
                <c:pt idx="2">
                  <c:v>60.28</c:v>
                </c:pt>
                <c:pt idx="3">
                  <c:v>62.07</c:v>
                </c:pt>
                <c:pt idx="4">
                  <c:v>65.790000000000006</c:v>
                </c:pt>
              </c:numCache>
            </c:numRef>
          </c:val>
        </c:ser>
        <c:dLbls>
          <c:showLegendKey val="0"/>
          <c:showVal val="0"/>
          <c:showCatName val="0"/>
          <c:showSerName val="0"/>
          <c:showPercent val="0"/>
          <c:showBubbleSize val="0"/>
        </c:dLbls>
        <c:gapWidth val="150"/>
        <c:axId val="166975648"/>
        <c:axId val="16697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975648"/>
        <c:axId val="166976040"/>
      </c:lineChart>
      <c:dateAx>
        <c:axId val="166975648"/>
        <c:scaling>
          <c:orientation val="minMax"/>
        </c:scaling>
        <c:delete val="1"/>
        <c:axPos val="b"/>
        <c:numFmt formatCode="ge" sourceLinked="1"/>
        <c:majorTickMark val="none"/>
        <c:minorTickMark val="none"/>
        <c:tickLblPos val="none"/>
        <c:crossAx val="166976040"/>
        <c:crosses val="autoZero"/>
        <c:auto val="1"/>
        <c:lblOffset val="100"/>
        <c:baseTimeUnit val="years"/>
      </c:dateAx>
      <c:valAx>
        <c:axId val="16697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872952"/>
        <c:axId val="3068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872952"/>
        <c:axId val="306873344"/>
      </c:lineChart>
      <c:dateAx>
        <c:axId val="306872952"/>
        <c:scaling>
          <c:orientation val="minMax"/>
        </c:scaling>
        <c:delete val="1"/>
        <c:axPos val="b"/>
        <c:numFmt formatCode="ge" sourceLinked="1"/>
        <c:majorTickMark val="none"/>
        <c:minorTickMark val="none"/>
        <c:tickLblPos val="none"/>
        <c:crossAx val="306873344"/>
        <c:crosses val="autoZero"/>
        <c:auto val="1"/>
        <c:lblOffset val="100"/>
        <c:baseTimeUnit val="years"/>
      </c:dateAx>
      <c:valAx>
        <c:axId val="3068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87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7017544"/>
        <c:axId val="30701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7017544"/>
        <c:axId val="307017936"/>
      </c:lineChart>
      <c:dateAx>
        <c:axId val="307017544"/>
        <c:scaling>
          <c:orientation val="minMax"/>
        </c:scaling>
        <c:delete val="1"/>
        <c:axPos val="b"/>
        <c:numFmt formatCode="ge" sourceLinked="1"/>
        <c:majorTickMark val="none"/>
        <c:minorTickMark val="none"/>
        <c:tickLblPos val="none"/>
        <c:crossAx val="307017936"/>
        <c:crosses val="autoZero"/>
        <c:auto val="1"/>
        <c:lblOffset val="100"/>
        <c:baseTimeUnit val="years"/>
      </c:dateAx>
      <c:valAx>
        <c:axId val="30701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1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7019112"/>
        <c:axId val="30701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7019112"/>
        <c:axId val="307019504"/>
      </c:lineChart>
      <c:dateAx>
        <c:axId val="307019112"/>
        <c:scaling>
          <c:orientation val="minMax"/>
        </c:scaling>
        <c:delete val="1"/>
        <c:axPos val="b"/>
        <c:numFmt formatCode="ge" sourceLinked="1"/>
        <c:majorTickMark val="none"/>
        <c:minorTickMark val="none"/>
        <c:tickLblPos val="none"/>
        <c:crossAx val="307019504"/>
        <c:crosses val="autoZero"/>
        <c:auto val="1"/>
        <c:lblOffset val="100"/>
        <c:baseTimeUnit val="years"/>
      </c:dateAx>
      <c:valAx>
        <c:axId val="30701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1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7021072"/>
        <c:axId val="16807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7021072"/>
        <c:axId val="168070904"/>
      </c:lineChart>
      <c:dateAx>
        <c:axId val="307021072"/>
        <c:scaling>
          <c:orientation val="minMax"/>
        </c:scaling>
        <c:delete val="1"/>
        <c:axPos val="b"/>
        <c:numFmt formatCode="ge" sourceLinked="1"/>
        <c:majorTickMark val="none"/>
        <c:minorTickMark val="none"/>
        <c:tickLblPos val="none"/>
        <c:crossAx val="168070904"/>
        <c:crosses val="autoZero"/>
        <c:auto val="1"/>
        <c:lblOffset val="100"/>
        <c:baseTimeUnit val="years"/>
      </c:dateAx>
      <c:valAx>
        <c:axId val="16807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2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2225.9499999999998</c:v>
                </c:pt>
                <c:pt idx="1">
                  <c:v>2083.31</c:v>
                </c:pt>
                <c:pt idx="2">
                  <c:v>1965.6</c:v>
                </c:pt>
                <c:pt idx="3">
                  <c:v>1909.42</c:v>
                </c:pt>
                <c:pt idx="4">
                  <c:v>1152.43</c:v>
                </c:pt>
              </c:numCache>
            </c:numRef>
          </c:val>
        </c:ser>
        <c:dLbls>
          <c:showLegendKey val="0"/>
          <c:showVal val="0"/>
          <c:showCatName val="0"/>
          <c:showSerName val="0"/>
          <c:showPercent val="0"/>
          <c:showBubbleSize val="0"/>
        </c:dLbls>
        <c:gapWidth val="150"/>
        <c:axId val="307020680"/>
        <c:axId val="16807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307020680"/>
        <c:axId val="168072080"/>
      </c:lineChart>
      <c:dateAx>
        <c:axId val="307020680"/>
        <c:scaling>
          <c:orientation val="minMax"/>
        </c:scaling>
        <c:delete val="1"/>
        <c:axPos val="b"/>
        <c:numFmt formatCode="ge" sourceLinked="1"/>
        <c:majorTickMark val="none"/>
        <c:minorTickMark val="none"/>
        <c:tickLblPos val="none"/>
        <c:crossAx val="168072080"/>
        <c:crosses val="autoZero"/>
        <c:auto val="1"/>
        <c:lblOffset val="100"/>
        <c:baseTimeUnit val="years"/>
      </c:dateAx>
      <c:valAx>
        <c:axId val="16807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2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42.71</c:v>
                </c:pt>
                <c:pt idx="1">
                  <c:v>44.3</c:v>
                </c:pt>
                <c:pt idx="2">
                  <c:v>43.45</c:v>
                </c:pt>
                <c:pt idx="3">
                  <c:v>38.21</c:v>
                </c:pt>
                <c:pt idx="4">
                  <c:v>42.83</c:v>
                </c:pt>
              </c:numCache>
            </c:numRef>
          </c:val>
        </c:ser>
        <c:dLbls>
          <c:showLegendKey val="0"/>
          <c:showVal val="0"/>
          <c:showCatName val="0"/>
          <c:showSerName val="0"/>
          <c:showPercent val="0"/>
          <c:showBubbleSize val="0"/>
        </c:dLbls>
        <c:gapWidth val="150"/>
        <c:axId val="168073256"/>
        <c:axId val="16807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168073256"/>
        <c:axId val="168073648"/>
      </c:lineChart>
      <c:dateAx>
        <c:axId val="168073256"/>
        <c:scaling>
          <c:orientation val="minMax"/>
        </c:scaling>
        <c:delete val="1"/>
        <c:axPos val="b"/>
        <c:numFmt formatCode="ge" sourceLinked="1"/>
        <c:majorTickMark val="none"/>
        <c:minorTickMark val="none"/>
        <c:tickLblPos val="none"/>
        <c:crossAx val="168073648"/>
        <c:crosses val="autoZero"/>
        <c:auto val="1"/>
        <c:lblOffset val="100"/>
        <c:baseTimeUnit val="years"/>
      </c:dateAx>
      <c:valAx>
        <c:axId val="16807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7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319.08999999999997</c:v>
                </c:pt>
                <c:pt idx="1">
                  <c:v>311.83999999999997</c:v>
                </c:pt>
                <c:pt idx="2">
                  <c:v>317.05</c:v>
                </c:pt>
                <c:pt idx="3">
                  <c:v>364.6</c:v>
                </c:pt>
                <c:pt idx="4">
                  <c:v>330.48</c:v>
                </c:pt>
              </c:numCache>
            </c:numRef>
          </c:val>
        </c:ser>
        <c:dLbls>
          <c:showLegendKey val="0"/>
          <c:showVal val="0"/>
          <c:showCatName val="0"/>
          <c:showSerName val="0"/>
          <c:showPercent val="0"/>
          <c:showBubbleSize val="0"/>
        </c:dLbls>
        <c:gapWidth val="150"/>
        <c:axId val="306875696"/>
        <c:axId val="30687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306875696"/>
        <c:axId val="306875304"/>
      </c:lineChart>
      <c:dateAx>
        <c:axId val="306875696"/>
        <c:scaling>
          <c:orientation val="minMax"/>
        </c:scaling>
        <c:delete val="1"/>
        <c:axPos val="b"/>
        <c:numFmt formatCode="ge" sourceLinked="1"/>
        <c:majorTickMark val="none"/>
        <c:minorTickMark val="none"/>
        <c:tickLblPos val="none"/>
        <c:crossAx val="306875304"/>
        <c:crosses val="autoZero"/>
        <c:auto val="1"/>
        <c:lblOffset val="100"/>
        <c:baseTimeUnit val="years"/>
      </c:dateAx>
      <c:valAx>
        <c:axId val="30687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87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おいらせ町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25254</v>
      </c>
      <c r="AM8" s="64"/>
      <c r="AN8" s="64"/>
      <c r="AO8" s="64"/>
      <c r="AP8" s="64"/>
      <c r="AQ8" s="64"/>
      <c r="AR8" s="64"/>
      <c r="AS8" s="64"/>
      <c r="AT8" s="63">
        <f>データ!S6</f>
        <v>71.959999999999994</v>
      </c>
      <c r="AU8" s="63"/>
      <c r="AV8" s="63"/>
      <c r="AW8" s="63"/>
      <c r="AX8" s="63"/>
      <c r="AY8" s="63"/>
      <c r="AZ8" s="63"/>
      <c r="BA8" s="63"/>
      <c r="BB8" s="63">
        <f>データ!T6</f>
        <v>350.94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12.91</v>
      </c>
      <c r="Q10" s="63"/>
      <c r="R10" s="63"/>
      <c r="S10" s="63"/>
      <c r="T10" s="63"/>
      <c r="U10" s="63"/>
      <c r="V10" s="63"/>
      <c r="W10" s="63">
        <f>データ!P6</f>
        <v>96.3</v>
      </c>
      <c r="X10" s="63"/>
      <c r="Y10" s="63"/>
      <c r="Z10" s="63"/>
      <c r="AA10" s="63"/>
      <c r="AB10" s="63"/>
      <c r="AC10" s="63"/>
      <c r="AD10" s="64">
        <f>データ!Q6</f>
        <v>2592</v>
      </c>
      <c r="AE10" s="64"/>
      <c r="AF10" s="64"/>
      <c r="AG10" s="64"/>
      <c r="AH10" s="64"/>
      <c r="AI10" s="64"/>
      <c r="AJ10" s="64"/>
      <c r="AK10" s="2"/>
      <c r="AL10" s="64">
        <f>データ!U6</f>
        <v>3250</v>
      </c>
      <c r="AM10" s="64"/>
      <c r="AN10" s="64"/>
      <c r="AO10" s="64"/>
      <c r="AP10" s="64"/>
      <c r="AQ10" s="64"/>
      <c r="AR10" s="64"/>
      <c r="AS10" s="64"/>
      <c r="AT10" s="63">
        <f>データ!V6</f>
        <v>1.83</v>
      </c>
      <c r="AU10" s="63"/>
      <c r="AV10" s="63"/>
      <c r="AW10" s="63"/>
      <c r="AX10" s="63"/>
      <c r="AY10" s="63"/>
      <c r="AZ10" s="63"/>
      <c r="BA10" s="63"/>
      <c r="BB10" s="63">
        <f>データ!W6</f>
        <v>1775.96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2015</v>
      </c>
      <c r="C6" s="31">
        <f t="shared" ref="C6:W6" si="3">C7</f>
        <v>24121</v>
      </c>
      <c r="D6" s="31">
        <f t="shared" si="3"/>
        <v>47</v>
      </c>
      <c r="E6" s="31">
        <f t="shared" si="3"/>
        <v>17</v>
      </c>
      <c r="F6" s="31">
        <f t="shared" si="3"/>
        <v>5</v>
      </c>
      <c r="G6" s="31">
        <f t="shared" si="3"/>
        <v>0</v>
      </c>
      <c r="H6" s="31" t="str">
        <f t="shared" si="3"/>
        <v>青森県　おいらせ町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12.91</v>
      </c>
      <c r="P6" s="32">
        <f t="shared" si="3"/>
        <v>96.3</v>
      </c>
      <c r="Q6" s="32">
        <f t="shared" si="3"/>
        <v>2592</v>
      </c>
      <c r="R6" s="32">
        <f t="shared" si="3"/>
        <v>25254</v>
      </c>
      <c r="S6" s="32">
        <f t="shared" si="3"/>
        <v>71.959999999999994</v>
      </c>
      <c r="T6" s="32">
        <f t="shared" si="3"/>
        <v>350.94</v>
      </c>
      <c r="U6" s="32">
        <f t="shared" si="3"/>
        <v>3250</v>
      </c>
      <c r="V6" s="32">
        <f t="shared" si="3"/>
        <v>1.83</v>
      </c>
      <c r="W6" s="32">
        <f t="shared" si="3"/>
        <v>1775.96</v>
      </c>
      <c r="X6" s="33">
        <f>IF(X7="",NA(),X7)</f>
        <v>58.25</v>
      </c>
      <c r="Y6" s="33">
        <f t="shared" ref="Y6:AG6" si="4">IF(Y7="",NA(),Y7)</f>
        <v>60.71</v>
      </c>
      <c r="Z6" s="33">
        <f t="shared" si="4"/>
        <v>60.28</v>
      </c>
      <c r="AA6" s="33">
        <f t="shared" si="4"/>
        <v>62.07</v>
      </c>
      <c r="AB6" s="33">
        <f t="shared" si="4"/>
        <v>65.790000000000006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2225.9499999999998</v>
      </c>
      <c r="BF6" s="33">
        <f t="shared" ref="BF6:BN6" si="7">IF(BF7="",NA(),BF7)</f>
        <v>2083.31</v>
      </c>
      <c r="BG6" s="33">
        <f t="shared" si="7"/>
        <v>1965.6</v>
      </c>
      <c r="BH6" s="33">
        <f t="shared" si="7"/>
        <v>1909.42</v>
      </c>
      <c r="BI6" s="33">
        <f t="shared" si="7"/>
        <v>1152.43</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42.71</v>
      </c>
      <c r="BQ6" s="33">
        <f t="shared" ref="BQ6:BY6" si="8">IF(BQ7="",NA(),BQ7)</f>
        <v>44.3</v>
      </c>
      <c r="BR6" s="33">
        <f t="shared" si="8"/>
        <v>43.45</v>
      </c>
      <c r="BS6" s="33">
        <f t="shared" si="8"/>
        <v>38.21</v>
      </c>
      <c r="BT6" s="33">
        <f t="shared" si="8"/>
        <v>42.83</v>
      </c>
      <c r="BU6" s="33">
        <f t="shared" si="8"/>
        <v>42.13</v>
      </c>
      <c r="BV6" s="33">
        <f t="shared" si="8"/>
        <v>42.48</v>
      </c>
      <c r="BW6" s="33">
        <f t="shared" si="8"/>
        <v>41.04</v>
      </c>
      <c r="BX6" s="33">
        <f t="shared" si="8"/>
        <v>41.08</v>
      </c>
      <c r="BY6" s="33">
        <f t="shared" si="8"/>
        <v>52.19</v>
      </c>
      <c r="BZ6" s="32" t="str">
        <f>IF(BZ7="","",IF(BZ7="-","【-】","【"&amp;SUBSTITUTE(TEXT(BZ7,"#,##0.00"),"-","△")&amp;"】"))</f>
        <v>【52.78】</v>
      </c>
      <c r="CA6" s="33">
        <f>IF(CA7="",NA(),CA7)</f>
        <v>319.08999999999997</v>
      </c>
      <c r="CB6" s="33">
        <f t="shared" ref="CB6:CJ6" si="9">IF(CB7="",NA(),CB7)</f>
        <v>311.83999999999997</v>
      </c>
      <c r="CC6" s="33">
        <f t="shared" si="9"/>
        <v>317.05</v>
      </c>
      <c r="CD6" s="33">
        <f t="shared" si="9"/>
        <v>364.6</v>
      </c>
      <c r="CE6" s="33">
        <f t="shared" si="9"/>
        <v>330.48</v>
      </c>
      <c r="CF6" s="33">
        <f t="shared" si="9"/>
        <v>348.41</v>
      </c>
      <c r="CG6" s="33">
        <f t="shared" si="9"/>
        <v>343.8</v>
      </c>
      <c r="CH6" s="33">
        <f t="shared" si="9"/>
        <v>357.08</v>
      </c>
      <c r="CI6" s="33">
        <f t="shared" si="9"/>
        <v>378.08</v>
      </c>
      <c r="CJ6" s="33">
        <f t="shared" si="9"/>
        <v>296.14</v>
      </c>
      <c r="CK6" s="32" t="str">
        <f>IF(CK7="","",IF(CK7="-","【-】","【"&amp;SUBSTITUTE(TEXT(CK7,"#,##0.00"),"-","△")&amp;"】"))</f>
        <v>【289.81】</v>
      </c>
      <c r="CL6" s="33" t="str">
        <f>IF(CL7="",NA(),CL7)</f>
        <v>-</v>
      </c>
      <c r="CM6" s="33" t="str">
        <f t="shared" ref="CM6:CU6" si="10">IF(CM7="",NA(),CM7)</f>
        <v>-</v>
      </c>
      <c r="CN6" s="33">
        <f t="shared" si="10"/>
        <v>65.150000000000006</v>
      </c>
      <c r="CO6" s="33">
        <f t="shared" si="10"/>
        <v>64.349999999999994</v>
      </c>
      <c r="CP6" s="33">
        <f t="shared" si="10"/>
        <v>63.55</v>
      </c>
      <c r="CQ6" s="33">
        <f t="shared" si="10"/>
        <v>46.85</v>
      </c>
      <c r="CR6" s="33">
        <f t="shared" si="10"/>
        <v>46.06</v>
      </c>
      <c r="CS6" s="33">
        <f t="shared" si="10"/>
        <v>45.95</v>
      </c>
      <c r="CT6" s="33">
        <f t="shared" si="10"/>
        <v>44.69</v>
      </c>
      <c r="CU6" s="33">
        <f t="shared" si="10"/>
        <v>52.31</v>
      </c>
      <c r="CV6" s="32" t="str">
        <f>IF(CV7="","",IF(CV7="-","【-】","【"&amp;SUBSTITUTE(TEXT(CV7,"#,##0.00"),"-","△")&amp;"】"))</f>
        <v>【52.74】</v>
      </c>
      <c r="CW6" s="33">
        <f>IF(CW7="",NA(),CW7)</f>
        <v>100</v>
      </c>
      <c r="CX6" s="33">
        <f t="shared" ref="CX6:DF6" si="11">IF(CX7="",NA(),CX7)</f>
        <v>100</v>
      </c>
      <c r="CY6" s="33">
        <f t="shared" si="11"/>
        <v>100</v>
      </c>
      <c r="CZ6" s="33">
        <f t="shared" si="11"/>
        <v>100</v>
      </c>
      <c r="DA6" s="33">
        <f t="shared" si="11"/>
        <v>100</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24121</v>
      </c>
      <c r="D7" s="35">
        <v>47</v>
      </c>
      <c r="E7" s="35">
        <v>17</v>
      </c>
      <c r="F7" s="35">
        <v>5</v>
      </c>
      <c r="G7" s="35">
        <v>0</v>
      </c>
      <c r="H7" s="35" t="s">
        <v>95</v>
      </c>
      <c r="I7" s="35" t="s">
        <v>96</v>
      </c>
      <c r="J7" s="35" t="s">
        <v>97</v>
      </c>
      <c r="K7" s="35" t="s">
        <v>98</v>
      </c>
      <c r="L7" s="35" t="s">
        <v>99</v>
      </c>
      <c r="M7" s="36" t="s">
        <v>100</v>
      </c>
      <c r="N7" s="36" t="s">
        <v>101</v>
      </c>
      <c r="O7" s="36">
        <v>12.91</v>
      </c>
      <c r="P7" s="36">
        <v>96.3</v>
      </c>
      <c r="Q7" s="36">
        <v>2592</v>
      </c>
      <c r="R7" s="36">
        <v>25254</v>
      </c>
      <c r="S7" s="36">
        <v>71.959999999999994</v>
      </c>
      <c r="T7" s="36">
        <v>350.94</v>
      </c>
      <c r="U7" s="36">
        <v>3250</v>
      </c>
      <c r="V7" s="36">
        <v>1.83</v>
      </c>
      <c r="W7" s="36">
        <v>1775.96</v>
      </c>
      <c r="X7" s="36">
        <v>58.25</v>
      </c>
      <c r="Y7" s="36">
        <v>60.71</v>
      </c>
      <c r="Z7" s="36">
        <v>60.28</v>
      </c>
      <c r="AA7" s="36">
        <v>62.07</v>
      </c>
      <c r="AB7" s="36">
        <v>65.790000000000006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2225.9499999999998</v>
      </c>
      <c r="BF7" s="36">
        <v>2083.31</v>
      </c>
      <c r="BG7" s="36">
        <v>1965.6</v>
      </c>
      <c r="BH7" s="36">
        <v>1909.42</v>
      </c>
      <c r="BI7" s="36">
        <v>1152.43</v>
      </c>
      <c r="BJ7" s="36">
        <v>1224.75</v>
      </c>
      <c r="BK7" s="36">
        <v>1144.05</v>
      </c>
      <c r="BL7" s="36">
        <v>1117.1099999999999</v>
      </c>
      <c r="BM7" s="36">
        <v>1161.05</v>
      </c>
      <c r="BN7" s="36">
        <v>1081.8</v>
      </c>
      <c r="BO7" s="36">
        <v>1015.77</v>
      </c>
      <c r="BP7" s="36">
        <v>42.71</v>
      </c>
      <c r="BQ7" s="36">
        <v>44.3</v>
      </c>
      <c r="BR7" s="36">
        <v>43.45</v>
      </c>
      <c r="BS7" s="36">
        <v>38.21</v>
      </c>
      <c r="BT7" s="36">
        <v>42.83</v>
      </c>
      <c r="BU7" s="36">
        <v>42.13</v>
      </c>
      <c r="BV7" s="36">
        <v>42.48</v>
      </c>
      <c r="BW7" s="36">
        <v>41.04</v>
      </c>
      <c r="BX7" s="36">
        <v>41.08</v>
      </c>
      <c r="BY7" s="36">
        <v>52.19</v>
      </c>
      <c r="BZ7" s="36">
        <v>52.78</v>
      </c>
      <c r="CA7" s="36">
        <v>319.08999999999997</v>
      </c>
      <c r="CB7" s="36">
        <v>311.83999999999997</v>
      </c>
      <c r="CC7" s="36">
        <v>317.05</v>
      </c>
      <c r="CD7" s="36">
        <v>364.6</v>
      </c>
      <c r="CE7" s="36">
        <v>330.48</v>
      </c>
      <c r="CF7" s="36">
        <v>348.41</v>
      </c>
      <c r="CG7" s="36">
        <v>343.8</v>
      </c>
      <c r="CH7" s="36">
        <v>357.08</v>
      </c>
      <c r="CI7" s="36">
        <v>378.08</v>
      </c>
      <c r="CJ7" s="36">
        <v>296.14</v>
      </c>
      <c r="CK7" s="36">
        <v>289.81</v>
      </c>
      <c r="CL7" s="36" t="s">
        <v>100</v>
      </c>
      <c r="CM7" s="36" t="s">
        <v>100</v>
      </c>
      <c r="CN7" s="36">
        <v>65.150000000000006</v>
      </c>
      <c r="CO7" s="36">
        <v>64.349999999999994</v>
      </c>
      <c r="CP7" s="36">
        <v>63.55</v>
      </c>
      <c r="CQ7" s="36">
        <v>46.85</v>
      </c>
      <c r="CR7" s="36">
        <v>46.06</v>
      </c>
      <c r="CS7" s="36">
        <v>45.95</v>
      </c>
      <c r="CT7" s="36">
        <v>44.69</v>
      </c>
      <c r="CU7" s="36">
        <v>52.31</v>
      </c>
      <c r="CV7" s="36">
        <v>52.74</v>
      </c>
      <c r="CW7" s="36">
        <v>100</v>
      </c>
      <c r="CX7" s="36">
        <v>100</v>
      </c>
      <c r="CY7" s="36">
        <v>100</v>
      </c>
      <c r="CZ7" s="36">
        <v>100</v>
      </c>
      <c r="DA7" s="36">
        <v>100</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2017-02-08T03:06:15Z</dcterms:created>
  <dcterms:modified xsi:type="dcterms:W3CDTF">2017-02-17T02:52:34Z</dcterms:modified>
  <cp:category/>
</cp:coreProperties>
</file>