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1374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<sst xmlns="http://schemas.openxmlformats.org/spreadsheetml/2006/main" count="220" uniqueCount="109">
  <si>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</si>
  <si>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</si>
  <si>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</si>
  <si>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</si>
  <si>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</si>
  <si>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</si>
  <si>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</si>
  <si>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</si>
  <si>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</si>
  <si>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</si>
  <si>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</si>
  <si>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</si>
  <si>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</si>
  <si>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</si>
  <si>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</si>
  <si>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</si>
  <si>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</si>
  <si>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</si>
  <si>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</si>
  <si>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</si>
  <si>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</si>
  <si>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</si>
  <si>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</si>
  <si>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</si>
  <si>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</si>
  <si>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</si>
  <si>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</si>
  <si>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</si>
  <si>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</si>
  <si>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</si>
  <si>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</si>
  <si>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</si>
  <si>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</si>
  <si>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</si>
  <si>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</si>
  <si>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</si>
  <si>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</si>
  <si>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</si>
  <si>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</si>
  <si>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</si>
  <si>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</si>
  <si>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</si>
  <si>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</si>
  <si>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</si>
  <si>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</si>
  <si>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</si>
  <si>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</si>
  <si>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</si>
  <si>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</si>
  <si>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</si>
  <si>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</si>
  <si>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</si>
  <si>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</si>
  <si>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</si>
  <si>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</si>
  <si>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</si>
  <si>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</si>
  <si>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</si>
  <si>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</si>
  <si>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</si>
  <si>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</si>
  <si>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</si>
  <si>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</si>
  <si>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</si>
  <si>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</si>
  <si>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</si>
  <si>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</si>
  <si>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</si>
  <si>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</si>
  <si>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</si>
  <si>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</si>
  <si>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</si>
  <si>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</si>
  <si>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</si>
  <si>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</si>
  <si>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</si>
  <si>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</si>
  <si>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</si>
  <si>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</si>
  <si>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</si>
  <si>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</si>
  <si>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</si>
  <si>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</si>
  <si>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</si>
  <si>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</si>
  <si>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</si>
  <si>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</si>
  <si>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</si>
  <si>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</si>
  <si>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</si>
  <si>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</si>
  <si>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</si>
  <si>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</si>
  <si>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</si>
  <si>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</si>
  <si>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</si>
  <si>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</si>
  <si>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</si>
  <si>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</si>
  <si>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</si>
  <si>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</si>
  <si>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</si>
  <si>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</si>
  <si>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</si>
  <si>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</si>
  <si>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</si>
  <si>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①有形固定資産減価償却率は、前年度比やや上昇し、類似団体より高い水準である。
②管渠老朽化率は、未だ０であり、供用開始から38年であるため耐用年数（50年）を超えている管渠はない。
③管渠改善率は、未だ０であり、耐用年数を超えている管渠はないため改善を行っていない。
</t>
    <rPh sb="1" eb="3">
      <t>ユウケイ</t>
    </rPh>
    <rPh sb="3" eb="5">
      <t>コテイ</t>
    </rPh>
    <rPh sb="5" eb="7">
      <t>シサン</t>
    </rPh>
    <rPh sb="7" eb="9">
      <t>ゲンカ</t>
    </rPh>
    <rPh sb="9" eb="11">
      <t>ショウキャク</t>
    </rPh>
    <rPh sb="11" eb="12">
      <t>リツ</t>
    </rPh>
    <rPh sb="14" eb="18">
      <t>ゼンネンドヒ</t>
    </rPh>
    <rPh sb="20" eb="22">
      <t>ジョウショウ</t>
    </rPh>
    <rPh sb="24" eb="26">
      <t>ルイジ</t>
    </rPh>
    <rPh sb="26" eb="28">
      <t>ダンタイ</t>
    </rPh>
    <rPh sb="30" eb="31">
      <t>タカ</t>
    </rPh>
    <rPh sb="32" eb="34">
      <t>スイジュン</t>
    </rPh>
    <rPh sb="40" eb="42">
      <t>カンキョ</t>
    </rPh>
    <rPh sb="42" eb="45">
      <t>ロウキュウカ</t>
    </rPh>
    <rPh sb="45" eb="46">
      <t>リツ</t>
    </rPh>
    <rPh sb="48" eb="49">
      <t>イマ</t>
    </rPh>
    <rPh sb="55" eb="57">
      <t>キョウヨウ</t>
    </rPh>
    <rPh sb="57" eb="59">
      <t>カイシ</t>
    </rPh>
    <rPh sb="63" eb="64">
      <t>ネン</t>
    </rPh>
    <rPh sb="69" eb="71">
      <t>タイヨウ</t>
    </rPh>
    <rPh sb="71" eb="73">
      <t>ネンスウ</t>
    </rPh>
    <rPh sb="76" eb="77">
      <t>ネン</t>
    </rPh>
    <rPh sb="79" eb="80">
      <t>コ</t>
    </rPh>
    <rPh sb="84" eb="86">
      <t>カンキョ</t>
    </rPh>
    <rPh sb="92" eb="94">
      <t>カンキョ</t>
    </rPh>
    <rPh sb="94" eb="96">
      <t>カイゼン</t>
    </rPh>
    <rPh sb="96" eb="97">
      <t>リツ</t>
    </rPh>
    <rPh sb="99" eb="100">
      <t>イマ</t>
    </rPh>
    <rPh sb="106" eb="108">
      <t>タイヨウ</t>
    </rPh>
    <rPh sb="108" eb="110">
      <t>ネンスウ</t>
    </rPh>
    <rPh sb="111" eb="112">
      <t>コ</t>
    </rPh>
    <rPh sb="116" eb="118">
      <t>カンキョ</t>
    </rPh>
    <rPh sb="123" eb="125">
      <t>カイゼン</t>
    </rPh>
    <rPh sb="126" eb="127">
      <t>オコナ</t>
    </rPh>
    <phoneticPr fontId="4"/>
  </si>
  <si>
    <t xml:space="preserve">　経営の健全性・効率性については、処理区域拡大により使用料が増加しいくつかの指標で改善が見られた。しかし、将来的な人口減少による収入減少は避けられず、費用削減、水洗化率の向上、不明水対策の強化、処理能力の余剰部分における有効利用の検討等の取組みが必要である。また、平成26年度から実施している老朽化施設の更新・長寿命化事業においては、計画に沿って事業を実施し、事業費の平準化を図ることで企業債残高を着実に減らし、堅実な運営をしていくことが必要となる。
　老朽化の状況については、経年による老朽化施設の長寿命化工事を実施している施設があり、未実施の施設や管渠については、ストックマネジメント計画を策定し、計画に基づき耐用年数までに調査・更新計画を策定することで計画的な更新・改善工事を実施する必要がある。
</t>
    <rPh sb="1" eb="3">
      <t>ケイエイ</t>
    </rPh>
    <rPh sb="4" eb="7">
      <t>ケンゼンセイ</t>
    </rPh>
    <rPh sb="8" eb="11">
      <t>コウリツセイ</t>
    </rPh>
    <rPh sb="80" eb="83">
      <t>スイセンカ</t>
    </rPh>
    <rPh sb="83" eb="84">
      <t>リツ</t>
    </rPh>
    <rPh sb="85" eb="87">
      <t>コウジョウ</t>
    </rPh>
    <rPh sb="88" eb="90">
      <t>フメイ</t>
    </rPh>
    <rPh sb="90" eb="91">
      <t>スイ</t>
    </rPh>
    <rPh sb="91" eb="93">
      <t>タイサク</t>
    </rPh>
    <rPh sb="94" eb="96">
      <t>キョウカ</t>
    </rPh>
    <rPh sb="153" eb="154">
      <t>シン</t>
    </rPh>
    <rPh sb="227" eb="230">
      <t>ロウキュウカ</t>
    </rPh>
    <rPh sb="231" eb="233">
      <t>ジョウキョウ</t>
    </rPh>
    <phoneticPr fontId="4"/>
  </si>
  <si>
    <t xml:space="preserve">①経常収支比率は、近年少しずつ改善しているが、類似団体より低い。
②累積欠損金比率は、当年度81百万円の黒字となったことから昨年度より若干改善したが、依然類似団体より高い。
③流動比率は、平成26年度に会計基準の見直しにより大幅に減となったもので、平成27年度は前年度とほぼ横ばいで類似団体より低い水準である。
④企業債残高対事業規模比率は、過去5年ほぼ横ばいで600％台を推移しており、いずれも類似団体より低い。
⑤経費回収率は、前年度よりやや改善し、類似団体より高い。
⑥汚水処理原価は、水洗化率の向上により有収水量も増加し、当指標は近年低下傾向にはあるが、類似団体より未だ高い。
⑦施設利用率は、水洗化率の向上により処理水量も増えたことから当指標は年々改善傾向にあり、類似団体平均よりも高い。しかし、今後予測される人口減少により処理能力の余剰部分の有効利用の検討を行う必要がある。
⑧水洗化率は、過去３年間は毎年1％ずつ上昇しているが、類似団体より低くなっている。
</t>
    <rPh sb="1" eb="3">
      <t>ケイジョウ</t>
    </rPh>
    <rPh sb="3" eb="5">
      <t>シュウシ</t>
    </rPh>
    <rPh sb="5" eb="7">
      <t>ヒリツ</t>
    </rPh>
    <rPh sb="9" eb="11">
      <t>キンネン</t>
    </rPh>
    <rPh sb="11" eb="12">
      <t>スコ</t>
    </rPh>
    <rPh sb="15" eb="17">
      <t>カイゼン</t>
    </rPh>
    <rPh sb="23" eb="25">
      <t>ルイジ</t>
    </rPh>
    <rPh sb="25" eb="27">
      <t>ダンタイ</t>
    </rPh>
    <rPh sb="29" eb="30">
      <t>ヒク</t>
    </rPh>
    <rPh sb="34" eb="36">
      <t>ルイセキ</t>
    </rPh>
    <rPh sb="36" eb="39">
      <t>ケッソンキン</t>
    </rPh>
    <rPh sb="39" eb="41">
      <t>ヒリツ</t>
    </rPh>
    <rPh sb="43" eb="46">
      <t>トウネンド</t>
    </rPh>
    <rPh sb="48" eb="51">
      <t>ヒャクマンエン</t>
    </rPh>
    <rPh sb="52" eb="54">
      <t>クロジ</t>
    </rPh>
    <rPh sb="62" eb="65">
      <t>サクネンド</t>
    </rPh>
    <rPh sb="67" eb="69">
      <t>ジャッカン</t>
    </rPh>
    <rPh sb="69" eb="71">
      <t>カイゼン</t>
    </rPh>
    <rPh sb="75" eb="77">
      <t>イゼン</t>
    </rPh>
    <rPh sb="77" eb="79">
      <t>ルイジ</t>
    </rPh>
    <rPh sb="79" eb="81">
      <t>ダンタイ</t>
    </rPh>
    <rPh sb="83" eb="84">
      <t>タカ</t>
    </rPh>
    <rPh sb="88" eb="90">
      <t>リュウドウ</t>
    </rPh>
    <rPh sb="90" eb="92">
      <t>ヒリツ</t>
    </rPh>
    <rPh sb="94" eb="96">
      <t>ヘイセイ</t>
    </rPh>
    <rPh sb="98" eb="99">
      <t>ネン</t>
    </rPh>
    <rPh sb="99" eb="100">
      <t>ド</t>
    </rPh>
    <rPh sb="101" eb="103">
      <t>カイケイ</t>
    </rPh>
    <rPh sb="103" eb="105">
      <t>キジュン</t>
    </rPh>
    <rPh sb="106" eb="108">
      <t>ミナオ</t>
    </rPh>
    <rPh sb="112" eb="114">
      <t>オオハバ</t>
    </rPh>
    <rPh sb="115" eb="116">
      <t>ゲン</t>
    </rPh>
    <rPh sb="124" eb="126">
      <t>ヘイセイ</t>
    </rPh>
    <rPh sb="128" eb="129">
      <t>ネン</t>
    </rPh>
    <rPh sb="129" eb="130">
      <t>ド</t>
    </rPh>
    <rPh sb="131" eb="134">
      <t>ゼンネンド</t>
    </rPh>
    <rPh sb="137" eb="138">
      <t>ヨコ</t>
    </rPh>
    <rPh sb="141" eb="143">
      <t>ルイジ</t>
    </rPh>
    <rPh sb="143" eb="145">
      <t>ダンタイ</t>
    </rPh>
    <rPh sb="147" eb="148">
      <t>ヒク</t>
    </rPh>
    <rPh sb="149" eb="151">
      <t>スイジュン</t>
    </rPh>
    <rPh sb="157" eb="159">
      <t>キギョウ</t>
    </rPh>
    <rPh sb="159" eb="160">
      <t>サイ</t>
    </rPh>
    <rPh sb="160" eb="162">
      <t>ザンダカ</t>
    </rPh>
    <rPh sb="162" eb="163">
      <t>タイ</t>
    </rPh>
    <rPh sb="163" eb="165">
      <t>ジギョウ</t>
    </rPh>
    <rPh sb="165" eb="167">
      <t>キボ</t>
    </rPh>
    <rPh sb="167" eb="169">
      <t>ヒリツ</t>
    </rPh>
    <rPh sb="171" eb="173">
      <t>カコ</t>
    </rPh>
    <rPh sb="174" eb="175">
      <t>ネン</t>
    </rPh>
    <rPh sb="177" eb="178">
      <t>ヨコ</t>
    </rPh>
    <rPh sb="185" eb="186">
      <t>ダイ</t>
    </rPh>
    <rPh sb="187" eb="189">
      <t>スイイ</t>
    </rPh>
    <rPh sb="198" eb="200">
      <t>ルイジ</t>
    </rPh>
    <rPh sb="200" eb="202">
      <t>ダンタイ</t>
    </rPh>
    <rPh sb="204" eb="205">
      <t>ヒク</t>
    </rPh>
    <rPh sb="209" eb="211">
      <t>ケイヒ</t>
    </rPh>
    <rPh sb="211" eb="213">
      <t>カイシュウ</t>
    </rPh>
    <rPh sb="213" eb="214">
      <t>リツ</t>
    </rPh>
    <rPh sb="216" eb="219">
      <t>ゼンネンド</t>
    </rPh>
    <rPh sb="223" eb="225">
      <t>カイゼン</t>
    </rPh>
    <rPh sb="227" eb="229">
      <t>ルイジ</t>
    </rPh>
    <rPh sb="229" eb="231">
      <t>ダンタイ</t>
    </rPh>
    <rPh sb="233" eb="234">
      <t>タカ</t>
    </rPh>
    <rPh sb="238" eb="240">
      <t>オスイ</t>
    </rPh>
    <rPh sb="240" eb="242">
      <t>ショリ</t>
    </rPh>
    <rPh sb="242" eb="244">
      <t>ゲンカ</t>
    </rPh>
    <rPh sb="246" eb="249">
      <t>スイセンカ</t>
    </rPh>
    <rPh sb="249" eb="250">
      <t>リツ</t>
    </rPh>
    <rPh sb="251" eb="253">
      <t>コウジョウ</t>
    </rPh>
    <rPh sb="256" eb="258">
      <t>ユウシュウ</t>
    </rPh>
    <rPh sb="258" eb="260">
      <t>スイリョウ</t>
    </rPh>
    <rPh sb="261" eb="263">
      <t>ゾウカ</t>
    </rPh>
    <rPh sb="265" eb="266">
      <t>トウ</t>
    </rPh>
    <rPh sb="266" eb="268">
      <t>シヒョウ</t>
    </rPh>
    <rPh sb="269" eb="271">
      <t>キンネン</t>
    </rPh>
    <rPh sb="271" eb="273">
      <t>テイカ</t>
    </rPh>
    <rPh sb="273" eb="275">
      <t>ケイコウ</t>
    </rPh>
    <rPh sb="281" eb="283">
      <t>ルイジ</t>
    </rPh>
    <rPh sb="283" eb="285">
      <t>ダンタイ</t>
    </rPh>
    <rPh sb="287" eb="288">
      <t>イマ</t>
    </rPh>
    <rPh sb="289" eb="290">
      <t>タカ</t>
    </rPh>
    <rPh sb="294" eb="296">
      <t>シセツ</t>
    </rPh>
    <rPh sb="296" eb="298">
      <t>リヨウ</t>
    </rPh>
    <rPh sb="298" eb="299">
      <t>リツ</t>
    </rPh>
    <rPh sb="301" eb="304">
      <t>スイセンカ</t>
    </rPh>
    <rPh sb="304" eb="305">
      <t>リツ</t>
    </rPh>
    <rPh sb="306" eb="308">
      <t>コウジョウ</t>
    </rPh>
    <rPh sb="311" eb="313">
      <t>ショリ</t>
    </rPh>
    <rPh sb="313" eb="315">
      <t>スイリョウ</t>
    </rPh>
    <rPh sb="316" eb="317">
      <t>フ</t>
    </rPh>
    <rPh sb="323" eb="324">
      <t>トウ</t>
    </rPh>
    <rPh sb="324" eb="326">
      <t>シヒョウ</t>
    </rPh>
    <rPh sb="327" eb="329">
      <t>ネンネン</t>
    </rPh>
    <rPh sb="329" eb="331">
      <t>カイゼン</t>
    </rPh>
    <rPh sb="331" eb="333">
      <t>ケイコウ</t>
    </rPh>
    <rPh sb="337" eb="339">
      <t>ルイジ</t>
    </rPh>
    <rPh sb="339" eb="341">
      <t>ダンタイ</t>
    </rPh>
    <rPh sb="341" eb="343">
      <t>ヘイキン</t>
    </rPh>
    <rPh sb="346" eb="347">
      <t>タカ</t>
    </rPh>
    <rPh sb="395" eb="398">
      <t>スイセンカ</t>
    </rPh>
    <rPh sb="398" eb="399">
      <t>リツ</t>
    </rPh>
    <rPh sb="401" eb="403">
      <t>カコ</t>
    </rPh>
    <rPh sb="404" eb="405">
      <t>ネン</t>
    </rPh>
    <rPh sb="405" eb="406">
      <t>カン</t>
    </rPh>
    <rPh sb="407" eb="409">
      <t>マイトシ</t>
    </rPh>
    <rPh sb="413" eb="415">
      <t>ジョウショウ</t>
    </rPh>
    <rPh sb="421" eb="423">
      <t>ルイジ</t>
    </rPh>
    <rPh sb="423" eb="425">
      <t>ダンタイ</t>
    </rPh>
    <rPh sb="427" eb="428">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</si>
</sst>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0.05</c:v>
                </c:pt>
                <c:pt idx="1">
                  <c:v>0.04</c:v>
                </c:pt>
                <c:pt idx="2">
                  <c:v>0.02</c:v>
                </c:pt>
                <c:pt idx="3" formatCode="#,##0.00;&quot;△&quot;#,##0.00">
                  <c:v>0</c:v>
                </c:pt>
                <c:pt idx="4" formatCode="#,##0.00;&quot;△&quot;#,##0.00">
                  <c:v>0</c:v>
                </c:pt>
              </c:numCache>
            </c:numRef>
          </c:val>
        </c:ser>
        <c:dLbls>
          <c:showLegendKey val="0"/>
          <c:showVal val="0"/>
          <c:showCatName val="0"/>
          <c:showSerName val="0"/>
          <c:showPercent val="0"/>
          <c:showBubbleSize val="0"/>
        </c:dLbls>
        <c:gapWidth val="150"/>
        <c:axId val="133241856"/>
        <c:axId val="1332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33241856"/>
        <c:axId val="133256320"/>
      </c:lineChart>
      <c:dateAx>
        <c:axId val="133241856"/>
        <c:scaling>
          <c:orientation val="minMax"/>
        </c:scaling>
        <c:delete val="1"/>
        <c:axPos val="b"/>
        <c:numFmt formatCode="ge" sourceLinked="1"/>
        <c:majorTickMark val="none"/>
        <c:minorTickMark val="none"/>
        <c:tickLblPos val="none"/>
        <c:crossAx val="133256320"/>
        <c:crosses val="autoZero"/>
        <c:auto val="1"/>
        <c:lblOffset val="100"/>
        <c:baseTimeUnit val="years"/>
      </c:dateAx>
      <c:valAx>
        <c:axId val="1332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63.75</c:v>
                </c:pt>
                <c:pt idx="1">
                  <c:v>63.83</c:v>
                </c:pt>
                <c:pt idx="2">
                  <c:v>67.84</c:v>
                </c:pt>
                <c:pt idx="3">
                  <c:v>69.36</c:v>
                </c:pt>
                <c:pt idx="4">
                  <c:v>69.66</c:v>
                </c:pt>
              </c:numCache>
            </c:numRef>
          </c:val>
        </c:ser>
        <c:dLbls>
          <c:showLegendKey val="0"/>
          <c:showVal val="0"/>
          <c:showCatName val="0"/>
          <c:showSerName val="0"/>
          <c:showPercent val="0"/>
          <c:showBubbleSize val="0"/>
        </c:dLbls>
        <c:gapWidth val="150"/>
        <c:axId val="139492736"/>
        <c:axId val="1395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39492736"/>
        <c:axId val="139503104"/>
      </c:lineChart>
      <c:dateAx>
        <c:axId val="139492736"/>
        <c:scaling>
          <c:orientation val="minMax"/>
        </c:scaling>
        <c:delete val="1"/>
        <c:axPos val="b"/>
        <c:numFmt formatCode="ge" sourceLinked="1"/>
        <c:majorTickMark val="none"/>
        <c:minorTickMark val="none"/>
        <c:tickLblPos val="none"/>
        <c:crossAx val="139503104"/>
        <c:crosses val="autoZero"/>
        <c:auto val="1"/>
        <c:lblOffset val="100"/>
        <c:baseTimeUnit val="years"/>
      </c:dateAx>
      <c:valAx>
        <c:axId val="1395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82.16</c:v>
                </c:pt>
                <c:pt idx="1">
                  <c:v>82.2</c:v>
                </c:pt>
                <c:pt idx="2">
                  <c:v>83.08</c:v>
                </c:pt>
                <c:pt idx="3">
                  <c:v>84.1</c:v>
                </c:pt>
                <c:pt idx="4">
                  <c:v>85.09</c:v>
                </c:pt>
              </c:numCache>
            </c:numRef>
          </c:val>
        </c:ser>
        <c:dLbls>
          <c:showLegendKey val="0"/>
          <c:showVal val="0"/>
          <c:showCatName val="0"/>
          <c:showSerName val="0"/>
          <c:showPercent val="0"/>
          <c:showBubbleSize val="0"/>
        </c:dLbls>
        <c:gapWidth val="150"/>
        <c:axId val="139516928"/>
        <c:axId val="1395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39516928"/>
        <c:axId val="139596928"/>
      </c:lineChart>
      <c:dateAx>
        <c:axId val="139516928"/>
        <c:scaling>
          <c:orientation val="minMax"/>
        </c:scaling>
        <c:delete val="1"/>
        <c:axPos val="b"/>
        <c:numFmt formatCode="ge" sourceLinked="1"/>
        <c:majorTickMark val="none"/>
        <c:minorTickMark val="none"/>
        <c:tickLblPos val="none"/>
        <c:crossAx val="139596928"/>
        <c:crosses val="autoZero"/>
        <c:auto val="1"/>
        <c:lblOffset val="100"/>
        <c:baseTimeUnit val="years"/>
      </c:dateAx>
      <c:valAx>
        <c:axId val="1395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92.12</c:v>
                </c:pt>
                <c:pt idx="1">
                  <c:v>94.44</c:v>
                </c:pt>
                <c:pt idx="2">
                  <c:v>96.34</c:v>
                </c:pt>
                <c:pt idx="3">
                  <c:v>101.54</c:v>
                </c:pt>
                <c:pt idx="4">
                  <c:v>103.47</c:v>
                </c:pt>
              </c:numCache>
            </c:numRef>
          </c:val>
        </c:ser>
        <c:dLbls>
          <c:showLegendKey val="0"/>
          <c:showVal val="0"/>
          <c:showCatName val="0"/>
          <c:showSerName val="0"/>
          <c:showPercent val="0"/>
          <c:showBubbleSize val="0"/>
        </c:dLbls>
        <c:gapWidth val="150"/>
        <c:axId val="133266048"/>
        <c:axId val="1332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103.89</c:v>
                </c:pt>
                <c:pt idx="1">
                  <c:v>105.76</c:v>
                </c:pt>
                <c:pt idx="2">
                  <c:v>105.34</c:v>
                </c:pt>
                <c:pt idx="3">
                  <c:v>108.77</c:v>
                </c:pt>
                <c:pt idx="4">
                  <c:v>109.48</c:v>
                </c:pt>
              </c:numCache>
            </c:numRef>
          </c:val>
          <c:smooth val="0"/>
        </c:ser>
        <c:dLbls>
          <c:showLegendKey val="0"/>
          <c:showVal val="0"/>
          <c:showCatName val="0"/>
          <c:showSerName val="0"/>
          <c:showPercent val="0"/>
          <c:showBubbleSize val="0"/>
        </c:dLbls>
        <c:marker val="1"/>
        <c:smooth val="0"/>
        <c:axId val="133266048"/>
        <c:axId val="133268224"/>
      </c:lineChart>
      <c:dateAx>
        <c:axId val="133266048"/>
        <c:scaling>
          <c:orientation val="minMax"/>
        </c:scaling>
        <c:delete val="1"/>
        <c:axPos val="b"/>
        <c:numFmt formatCode="ge" sourceLinked="1"/>
        <c:majorTickMark val="none"/>
        <c:minorTickMark val="none"/>
        <c:tickLblPos val="none"/>
        <c:crossAx val="133268224"/>
        <c:crosses val="autoZero"/>
        <c:auto val="1"/>
        <c:lblOffset val="100"/>
        <c:baseTimeUnit val="years"/>
      </c:dateAx>
      <c:valAx>
        <c:axId val="1332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16.95</c:v>
                </c:pt>
                <c:pt idx="1">
                  <c:v>18.149999999999999</c:v>
                </c:pt>
                <c:pt idx="2">
                  <c:v>19.309999999999999</c:v>
                </c:pt>
                <c:pt idx="3">
                  <c:v>35.47</c:v>
                </c:pt>
                <c:pt idx="4">
                  <c:v>37.369999999999997</c:v>
                </c:pt>
              </c:numCache>
            </c:numRef>
          </c:val>
        </c:ser>
        <c:dLbls>
          <c:showLegendKey val="0"/>
          <c:showVal val="0"/>
          <c:showCatName val="0"/>
          <c:showSerName val="0"/>
          <c:showPercent val="0"/>
          <c:showBubbleSize val="0"/>
        </c:dLbls>
        <c:gapWidth val="150"/>
        <c:axId val="133286144"/>
        <c:axId val="1333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11.26</c:v>
                </c:pt>
                <c:pt idx="1">
                  <c:v>12.02</c:v>
                </c:pt>
                <c:pt idx="2">
                  <c:v>12.9</c:v>
                </c:pt>
                <c:pt idx="3">
                  <c:v>25.52</c:v>
                </c:pt>
                <c:pt idx="4">
                  <c:v>25.89</c:v>
                </c:pt>
              </c:numCache>
            </c:numRef>
          </c:val>
          <c:smooth val="0"/>
        </c:ser>
        <c:dLbls>
          <c:showLegendKey val="0"/>
          <c:showVal val="0"/>
          <c:showCatName val="0"/>
          <c:showSerName val="0"/>
          <c:showPercent val="0"/>
          <c:showBubbleSize val="0"/>
        </c:dLbls>
        <c:marker val="1"/>
        <c:smooth val="0"/>
        <c:axId val="133286144"/>
        <c:axId val="133337472"/>
      </c:lineChart>
      <c:dateAx>
        <c:axId val="133286144"/>
        <c:scaling>
          <c:orientation val="minMax"/>
        </c:scaling>
        <c:delete val="1"/>
        <c:axPos val="b"/>
        <c:numFmt formatCode="ge" sourceLinked="1"/>
        <c:majorTickMark val="none"/>
        <c:minorTickMark val="none"/>
        <c:tickLblPos val="none"/>
        <c:crossAx val="133337472"/>
        <c:crosses val="autoZero"/>
        <c:auto val="1"/>
        <c:lblOffset val="100"/>
        <c:baseTimeUnit val="years"/>
      </c:dateAx>
      <c:valAx>
        <c:axId val="1333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8299264"/>
        <c:axId val="1383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0.48</c:v>
                </c:pt>
                <c:pt idx="2">
                  <c:v>0.71</c:v>
                </c:pt>
                <c:pt idx="3">
                  <c:v>0.76</c:v>
                </c:pt>
                <c:pt idx="4">
                  <c:v>0.71</c:v>
                </c:pt>
              </c:numCache>
            </c:numRef>
          </c:val>
          <c:smooth val="0"/>
        </c:ser>
        <c:dLbls>
          <c:showLegendKey val="0"/>
          <c:showVal val="0"/>
          <c:showCatName val="0"/>
          <c:showSerName val="0"/>
          <c:showPercent val="0"/>
          <c:showBubbleSize val="0"/>
        </c:dLbls>
        <c:marker val="1"/>
        <c:smooth val="0"/>
        <c:axId val="138299264"/>
        <c:axId val="138309632"/>
      </c:lineChart>
      <c:dateAx>
        <c:axId val="138299264"/>
        <c:scaling>
          <c:orientation val="minMax"/>
        </c:scaling>
        <c:delete val="1"/>
        <c:axPos val="b"/>
        <c:numFmt formatCode="ge" sourceLinked="1"/>
        <c:majorTickMark val="none"/>
        <c:minorTickMark val="none"/>
        <c:tickLblPos val="none"/>
        <c:crossAx val="138309632"/>
        <c:crosses val="autoZero"/>
        <c:auto val="1"/>
        <c:lblOffset val="100"/>
        <c:baseTimeUnit val="years"/>
      </c:dateAx>
      <c:valAx>
        <c:axId val="1383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207.32</c:v>
                </c:pt>
                <c:pt idx="1">
                  <c:v>213</c:v>
                </c:pt>
                <c:pt idx="2">
                  <c:v>208.88</c:v>
                </c:pt>
                <c:pt idx="3">
                  <c:v>81.28</c:v>
                </c:pt>
                <c:pt idx="4">
                  <c:v>70.349999999999994</c:v>
                </c:pt>
              </c:numCache>
            </c:numRef>
          </c:val>
        </c:ser>
        <c:dLbls>
          <c:showLegendKey val="0"/>
          <c:showVal val="0"/>
          <c:showCatName val="0"/>
          <c:showSerName val="0"/>
          <c:showPercent val="0"/>
          <c:showBubbleSize val="0"/>
        </c:dLbls>
        <c:gapWidth val="150"/>
        <c:axId val="138327552"/>
        <c:axId val="1383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30.39</c:v>
                </c:pt>
                <c:pt idx="1">
                  <c:v>25.99</c:v>
                </c:pt>
                <c:pt idx="2">
                  <c:v>24.99</c:v>
                </c:pt>
                <c:pt idx="3">
                  <c:v>21.47</c:v>
                </c:pt>
                <c:pt idx="4">
                  <c:v>16.34</c:v>
                </c:pt>
              </c:numCache>
            </c:numRef>
          </c:val>
          <c:smooth val="0"/>
        </c:ser>
        <c:dLbls>
          <c:showLegendKey val="0"/>
          <c:showVal val="0"/>
          <c:showCatName val="0"/>
          <c:showSerName val="0"/>
          <c:showPercent val="0"/>
          <c:showBubbleSize val="0"/>
        </c:dLbls>
        <c:marker val="1"/>
        <c:smooth val="0"/>
        <c:axId val="138327552"/>
        <c:axId val="138329472"/>
      </c:lineChart>
      <c:dateAx>
        <c:axId val="138327552"/>
        <c:scaling>
          <c:orientation val="minMax"/>
        </c:scaling>
        <c:delete val="1"/>
        <c:axPos val="b"/>
        <c:numFmt formatCode="ge" sourceLinked="1"/>
        <c:majorTickMark val="none"/>
        <c:minorTickMark val="none"/>
        <c:tickLblPos val="none"/>
        <c:crossAx val="138329472"/>
        <c:crosses val="autoZero"/>
        <c:auto val="1"/>
        <c:lblOffset val="100"/>
        <c:baseTimeUnit val="years"/>
      </c:dateAx>
      <c:valAx>
        <c:axId val="1383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207.48</c:v>
                </c:pt>
                <c:pt idx="1">
                  <c:v>206.07</c:v>
                </c:pt>
                <c:pt idx="2">
                  <c:v>245.27</c:v>
                </c:pt>
                <c:pt idx="3">
                  <c:v>16.190000000000001</c:v>
                </c:pt>
                <c:pt idx="4">
                  <c:v>17.91</c:v>
                </c:pt>
              </c:numCache>
            </c:numRef>
          </c:val>
        </c:ser>
        <c:dLbls>
          <c:showLegendKey val="0"/>
          <c:showVal val="0"/>
          <c:showCatName val="0"/>
          <c:showSerName val="0"/>
          <c:showPercent val="0"/>
          <c:showBubbleSize val="0"/>
        </c:dLbls>
        <c:gapWidth val="150"/>
        <c:axId val="138445952"/>
        <c:axId val="1384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230.06</c:v>
                </c:pt>
                <c:pt idx="1">
                  <c:v>275.56</c:v>
                </c:pt>
                <c:pt idx="2">
                  <c:v>316.92</c:v>
                </c:pt>
                <c:pt idx="3">
                  <c:v>79.239999999999995</c:v>
                </c:pt>
                <c:pt idx="4">
                  <c:v>78.930000000000007</c:v>
                </c:pt>
              </c:numCache>
            </c:numRef>
          </c:val>
          <c:smooth val="0"/>
        </c:ser>
        <c:dLbls>
          <c:showLegendKey val="0"/>
          <c:showVal val="0"/>
          <c:showCatName val="0"/>
          <c:showSerName val="0"/>
          <c:showPercent val="0"/>
          <c:showBubbleSize val="0"/>
        </c:dLbls>
        <c:marker val="1"/>
        <c:smooth val="0"/>
        <c:axId val="138445952"/>
        <c:axId val="138447872"/>
      </c:lineChart>
      <c:dateAx>
        <c:axId val="138445952"/>
        <c:scaling>
          <c:orientation val="minMax"/>
        </c:scaling>
        <c:delete val="1"/>
        <c:axPos val="b"/>
        <c:numFmt formatCode="ge" sourceLinked="1"/>
        <c:majorTickMark val="none"/>
        <c:minorTickMark val="none"/>
        <c:tickLblPos val="none"/>
        <c:crossAx val="138447872"/>
        <c:crosses val="autoZero"/>
        <c:auto val="1"/>
        <c:lblOffset val="100"/>
        <c:baseTimeUnit val="years"/>
      </c:dateAx>
      <c:valAx>
        <c:axId val="1384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682.66</c:v>
                </c:pt>
                <c:pt idx="1">
                  <c:v>652.96</c:v>
                </c:pt>
                <c:pt idx="2">
                  <c:v>642.38</c:v>
                </c:pt>
                <c:pt idx="3">
                  <c:v>644.28</c:v>
                </c:pt>
                <c:pt idx="4">
                  <c:v>674.59</c:v>
                </c:pt>
              </c:numCache>
            </c:numRef>
          </c:val>
        </c:ser>
        <c:dLbls>
          <c:showLegendKey val="0"/>
          <c:showVal val="0"/>
          <c:showCatName val="0"/>
          <c:showSerName val="0"/>
          <c:showPercent val="0"/>
          <c:showBubbleSize val="0"/>
        </c:dLbls>
        <c:gapWidth val="150"/>
        <c:axId val="139293440"/>
        <c:axId val="1392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39293440"/>
        <c:axId val="139295360"/>
      </c:lineChart>
      <c:dateAx>
        <c:axId val="139293440"/>
        <c:scaling>
          <c:orientation val="minMax"/>
        </c:scaling>
        <c:delete val="1"/>
        <c:axPos val="b"/>
        <c:numFmt formatCode="ge" sourceLinked="1"/>
        <c:majorTickMark val="none"/>
        <c:minorTickMark val="none"/>
        <c:tickLblPos val="none"/>
        <c:crossAx val="139295360"/>
        <c:crosses val="autoZero"/>
        <c:auto val="1"/>
        <c:lblOffset val="100"/>
        <c:baseTimeUnit val="years"/>
      </c:dateAx>
      <c:valAx>
        <c:axId val="1392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91.28</c:v>
                </c:pt>
                <c:pt idx="1">
                  <c:v>93.82</c:v>
                </c:pt>
                <c:pt idx="2">
                  <c:v>95.5</c:v>
                </c:pt>
                <c:pt idx="3">
                  <c:v>107.86</c:v>
                </c:pt>
                <c:pt idx="4">
                  <c:v>111.57</c:v>
                </c:pt>
              </c:numCache>
            </c:numRef>
          </c:val>
        </c:ser>
        <c:dLbls>
          <c:showLegendKey val="0"/>
          <c:showVal val="0"/>
          <c:showCatName val="0"/>
          <c:showSerName val="0"/>
          <c:showPercent val="0"/>
          <c:showBubbleSize val="0"/>
        </c:dLbls>
        <c:gapWidth val="150"/>
        <c:axId val="139387264"/>
        <c:axId val="1393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39387264"/>
        <c:axId val="139389184"/>
      </c:lineChart>
      <c:dateAx>
        <c:axId val="139387264"/>
        <c:scaling>
          <c:orientation val="minMax"/>
        </c:scaling>
        <c:delete val="1"/>
        <c:axPos val="b"/>
        <c:numFmt formatCode="ge" sourceLinked="1"/>
        <c:majorTickMark val="none"/>
        <c:minorTickMark val="none"/>
        <c:tickLblPos val="none"/>
        <c:crossAx val="139389184"/>
        <c:crosses val="autoZero"/>
        <c:auto val="1"/>
        <c:lblOffset val="100"/>
        <c:baseTimeUnit val="years"/>
      </c:dateAx>
      <c:valAx>
        <c:axId val="1393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237.3</c:v>
                </c:pt>
                <c:pt idx="1">
                  <c:v>230.52</c:v>
                </c:pt>
                <c:pt idx="2">
                  <c:v>223.72</c:v>
                </c:pt>
                <c:pt idx="3">
                  <c:v>198.52</c:v>
                </c:pt>
                <c:pt idx="4">
                  <c:v>192.16</c:v>
                </c:pt>
              </c:numCache>
            </c:numRef>
          </c:val>
        </c:ser>
        <c:dLbls>
          <c:showLegendKey val="0"/>
          <c:showVal val="0"/>
          <c:showCatName val="0"/>
          <c:showSerName val="0"/>
          <c:showPercent val="0"/>
          <c:showBubbleSize val="0"/>
        </c:dLbls>
        <c:gapWidth val="150"/>
        <c:axId val="139468800"/>
        <c:axId val="1394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39468800"/>
        <c:axId val="139470720"/>
      </c:lineChart>
      <c:dateAx>
        <c:axId val="139468800"/>
        <c:scaling>
          <c:orientation val="minMax"/>
        </c:scaling>
        <c:delete val="1"/>
        <c:axPos val="b"/>
        <c:numFmt formatCode="ge" sourceLinked="1"/>
        <c:majorTickMark val="none"/>
        <c:minorTickMark val="none"/>
        <c:tickLblPos val="none"/>
        <c:crossAx val="139470720"/>
        <c:crosses val="autoZero"/>
        <c:auto val="1"/>
        <c:lblOffset val="100"/>
        <c:baseTimeUnit val="years"/>
      </c:dateAx>
      <c:valAx>
        <c:axId val="1394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2" zoomScaleNormal="100" workbookViewId="0">
      <selection activeCell="AW38" sqref="AW3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十和田市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63444</v>
      </c>
      <c r="AM8" s="64"/>
      <c r="AN8" s="64"/>
      <c r="AO8" s="64"/>
      <c r="AP8" s="64"/>
      <c r="AQ8" s="64"/>
      <c r="AR8" s="64"/>
      <c r="AS8" s="64"/>
      <c r="AT8" s="63">
        <f>データ!S6</f>
        <v>725.65</v>
      </c>
      <c r="AU8" s="63"/>
      <c r="AV8" s="63"/>
      <c r="AW8" s="63"/>
      <c r="AX8" s="63"/>
      <c r="AY8" s="63"/>
      <c r="AZ8" s="63"/>
      <c r="BA8" s="63"/>
      <c r="BB8" s="63">
        <f>データ!T6</f>
        <v>87.43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37.880000000000003</v>
      </c>
      <c r="J10" s="63"/>
      <c r="K10" s="63"/>
      <c r="L10" s="63"/>
      <c r="M10" s="63"/>
      <c r="N10" s="63"/>
      <c r="O10" s="63"/>
      <c r="P10" s="63">
        <f>データ!O6</f>
        <v>66.34</v>
      </c>
      <c r="Q10" s="63"/>
      <c r="R10" s="63"/>
      <c r="S10" s="63"/>
      <c r="T10" s="63"/>
      <c r="U10" s="63"/>
      <c r="V10" s="63"/>
      <c r="W10" s="63">
        <f>データ!P6</f>
        <v>84.54</v>
      </c>
      <c r="X10" s="63"/>
      <c r="Y10" s="63"/>
      <c r="Z10" s="63"/>
      <c r="AA10" s="63"/>
      <c r="AB10" s="63"/>
      <c r="AC10" s="63"/>
      <c r="AD10" s="64">
        <f>データ!Q6</f>
        <v>3972</v>
      </c>
      <c r="AE10" s="64"/>
      <c r="AF10" s="64"/>
      <c r="AG10" s="64"/>
      <c r="AH10" s="64"/>
      <c r="AI10" s="64"/>
      <c r="AJ10" s="64"/>
      <c r="AK10" s="2"/>
      <c r="AL10" s="64">
        <f>データ!U6</f>
        <v>41800</v>
      </c>
      <c r="AM10" s="64"/>
      <c r="AN10" s="64"/>
      <c r="AO10" s="64"/>
      <c r="AP10" s="64"/>
      <c r="AQ10" s="64"/>
      <c r="AR10" s="64"/>
      <c r="AS10" s="64"/>
      <c r="AT10" s="63">
        <f>データ!V6</f>
        <v>15.38</v>
      </c>
      <c r="AU10" s="63"/>
      <c r="AV10" s="63"/>
      <c r="AW10" s="63"/>
      <c r="AX10" s="63"/>
      <c r="AY10" s="63"/>
      <c r="AZ10" s="63"/>
      <c r="BA10" s="63"/>
      <c r="BB10" s="63">
        <f>データ!W6</f>
        <v>2717.82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22063</v>
      </c>
      <c r="D6" s="31">
        <f t="shared" si="3"/>
        <v>46</v>
      </c>
      <c r="E6" s="31">
        <f t="shared" si="3"/>
        <v>17</v>
      </c>
      <c r="F6" s="31">
        <f t="shared" si="3"/>
        <v>1</v>
      </c>
      <c r="G6" s="31">
        <f t="shared" si="3"/>
        <v>0</v>
      </c>
      <c r="H6" s="31" t="str">
        <f t="shared" si="3"/>
        <v>青森県　十和田市</v>
      </c>
      <c r="I6" s="31" t="str">
        <f t="shared" si="3"/>
        <v>法適用</v>
      </c>
      <c r="J6" s="31" t="str">
        <f t="shared" si="3"/>
        <v>下水道事業</v>
      </c>
      <c r="K6" s="31" t="str">
        <f t="shared" si="3"/>
        <v>公共下水道</v>
      </c>
      <c r="L6" s="31" t="str">
        <f t="shared" si="3"/>
        <v>Bd1</v>
      </c>
      <c r="M6" s="32" t="str">
        <f t="shared" si="3"/>
        <v>-</v>
      </c>
      <c r="N6" s="32">
        <f t="shared" si="3"/>
        <v>37.880000000000003</v>
      </c>
      <c r="O6" s="32">
        <f t="shared" si="3"/>
        <v>66.34</v>
      </c>
      <c r="P6" s="32">
        <f t="shared" si="3"/>
        <v>84.54</v>
      </c>
      <c r="Q6" s="32">
        <f t="shared" si="3"/>
        <v>3972</v>
      </c>
      <c r="R6" s="32">
        <f t="shared" si="3"/>
        <v>63444</v>
      </c>
      <c r="S6" s="32">
        <f t="shared" si="3"/>
        <v>725.65</v>
      </c>
      <c r="T6" s="32">
        <f t="shared" si="3"/>
        <v>87.43</v>
      </c>
      <c r="U6" s="32">
        <f t="shared" si="3"/>
        <v>41800</v>
      </c>
      <c r="V6" s="32">
        <f t="shared" si="3"/>
        <v>15.38</v>
      </c>
      <c r="W6" s="32">
        <f t="shared" si="3"/>
        <v>2717.82</v>
      </c>
      <c r="X6" s="33">
        <f>IF(X7="",NA(),X7)</f>
        <v>92.12</v>
      </c>
      <c r="Y6" s="33">
        <f t="shared" ref="Y6:AG6" si="4">IF(Y7="",NA(),Y7)</f>
        <v>94.44</v>
      </c>
      <c r="Z6" s="33">
        <f t="shared" si="4"/>
        <v>96.34</v>
      </c>
      <c r="AA6" s="33">
        <f t="shared" si="4"/>
        <v>101.54</v>
      </c>
      <c r="AB6" s="33">
        <f t="shared" si="4"/>
        <v>103.47</v>
      </c>
      <c r="AC6" s="33">
        <f t="shared" si="4"/>
        <v>103.89</v>
      </c>
      <c r="AD6" s="33">
        <f t="shared" si="4"/>
        <v>105.76</v>
      </c>
      <c r="AE6" s="33">
        <f t="shared" si="4"/>
        <v>105.34</v>
      </c>
      <c r="AF6" s="33">
        <f t="shared" si="4"/>
        <v>108.77</v>
      </c>
      <c r="AG6" s="33">
        <f t="shared" si="4"/>
        <v>109.48</v>
      </c>
      <c r="AH6" s="32" t="str">
        <f>IF(AH7="","",IF(AH7="-","【-】","【"&amp;SUBSTITUTE(TEXT(AH7,"#,##0.00"),"-","△")&amp;"】"))</f>
        <v>【108.23】</v>
      </c>
      <c r="AI6" s="33">
        <f>IF(AI7="",NA(),AI7)</f>
        <v>207.32</v>
      </c>
      <c r="AJ6" s="33">
        <f t="shared" ref="AJ6:AR6" si="5">IF(AJ7="",NA(),AJ7)</f>
        <v>213</v>
      </c>
      <c r="AK6" s="33">
        <f t="shared" si="5"/>
        <v>208.88</v>
      </c>
      <c r="AL6" s="33">
        <f t="shared" si="5"/>
        <v>81.28</v>
      </c>
      <c r="AM6" s="33">
        <f t="shared" si="5"/>
        <v>70.349999999999994</v>
      </c>
      <c r="AN6" s="33">
        <f t="shared" si="5"/>
        <v>30.39</v>
      </c>
      <c r="AO6" s="33">
        <f t="shared" si="5"/>
        <v>25.99</v>
      </c>
      <c r="AP6" s="33">
        <f t="shared" si="5"/>
        <v>24.99</v>
      </c>
      <c r="AQ6" s="33">
        <f t="shared" si="5"/>
        <v>21.47</v>
      </c>
      <c r="AR6" s="33">
        <f t="shared" si="5"/>
        <v>16.34</v>
      </c>
      <c r="AS6" s="32" t="str">
        <f>IF(AS7="","",IF(AS7="-","【-】","【"&amp;SUBSTITUTE(TEXT(AS7,"#,##0.00"),"-","△")&amp;"】"))</f>
        <v>【4.45】</v>
      </c>
      <c r="AT6" s="33">
        <f>IF(AT7="",NA(),AT7)</f>
        <v>207.48</v>
      </c>
      <c r="AU6" s="33">
        <f t="shared" ref="AU6:BC6" si="6">IF(AU7="",NA(),AU7)</f>
        <v>206.07</v>
      </c>
      <c r="AV6" s="33">
        <f t="shared" si="6"/>
        <v>245.27</v>
      </c>
      <c r="AW6" s="33">
        <f t="shared" si="6"/>
        <v>16.190000000000001</v>
      </c>
      <c r="AX6" s="33">
        <f t="shared" si="6"/>
        <v>17.91</v>
      </c>
      <c r="AY6" s="33">
        <f t="shared" si="6"/>
        <v>230.06</v>
      </c>
      <c r="AZ6" s="33">
        <f t="shared" si="6"/>
        <v>275.56</v>
      </c>
      <c r="BA6" s="33">
        <f t="shared" si="6"/>
        <v>316.92</v>
      </c>
      <c r="BB6" s="33">
        <f t="shared" si="6"/>
        <v>79.239999999999995</v>
      </c>
      <c r="BC6" s="33">
        <f t="shared" si="6"/>
        <v>78.930000000000007</v>
      </c>
      <c r="BD6" s="32" t="str">
        <f>IF(BD7="","",IF(BD7="-","【-】","【"&amp;SUBSTITUTE(TEXT(BD7,"#,##0.00"),"-","△")&amp;"】"))</f>
        <v>【57.41】</v>
      </c>
      <c r="BE6" s="33">
        <f>IF(BE7="",NA(),BE7)</f>
        <v>682.66</v>
      </c>
      <c r="BF6" s="33">
        <f t="shared" ref="BF6:BN6" si="7">IF(BF7="",NA(),BF7)</f>
        <v>652.96</v>
      </c>
      <c r="BG6" s="33">
        <f t="shared" si="7"/>
        <v>642.38</v>
      </c>
      <c r="BH6" s="33">
        <f t="shared" si="7"/>
        <v>644.28</v>
      </c>
      <c r="BI6" s="33">
        <f t="shared" si="7"/>
        <v>674.59</v>
      </c>
      <c r="BJ6" s="33">
        <f t="shared" si="7"/>
        <v>936.66</v>
      </c>
      <c r="BK6" s="33">
        <f t="shared" si="7"/>
        <v>918.88</v>
      </c>
      <c r="BL6" s="33">
        <f t="shared" si="7"/>
        <v>885.97</v>
      </c>
      <c r="BM6" s="33">
        <f t="shared" si="7"/>
        <v>854.16</v>
      </c>
      <c r="BN6" s="33">
        <f t="shared" si="7"/>
        <v>848.31</v>
      </c>
      <c r="BO6" s="32" t="str">
        <f>IF(BO7="","",IF(BO7="-","【-】","【"&amp;SUBSTITUTE(TEXT(BO7,"#,##0.00"),"-","△")&amp;"】"))</f>
        <v>【763.62】</v>
      </c>
      <c r="BP6" s="33">
        <f>IF(BP7="",NA(),BP7)</f>
        <v>91.28</v>
      </c>
      <c r="BQ6" s="33">
        <f t="shared" ref="BQ6:BY6" si="8">IF(BQ7="",NA(),BQ7)</f>
        <v>93.82</v>
      </c>
      <c r="BR6" s="33">
        <f t="shared" si="8"/>
        <v>95.5</v>
      </c>
      <c r="BS6" s="33">
        <f t="shared" si="8"/>
        <v>107.86</v>
      </c>
      <c r="BT6" s="33">
        <f t="shared" si="8"/>
        <v>111.57</v>
      </c>
      <c r="BU6" s="33">
        <f t="shared" si="8"/>
        <v>88.44</v>
      </c>
      <c r="BV6" s="33">
        <f t="shared" si="8"/>
        <v>88.2</v>
      </c>
      <c r="BW6" s="33">
        <f t="shared" si="8"/>
        <v>89.94</v>
      </c>
      <c r="BX6" s="33">
        <f t="shared" si="8"/>
        <v>93.13</v>
      </c>
      <c r="BY6" s="33">
        <f t="shared" si="8"/>
        <v>94.38</v>
      </c>
      <c r="BZ6" s="32" t="str">
        <f>IF(BZ7="","",IF(BZ7="-","【-】","【"&amp;SUBSTITUTE(TEXT(BZ7,"#,##0.00"),"-","△")&amp;"】"))</f>
        <v>【98.53】</v>
      </c>
      <c r="CA6" s="33">
        <f>IF(CA7="",NA(),CA7)</f>
        <v>237.3</v>
      </c>
      <c r="CB6" s="33">
        <f t="shared" ref="CB6:CJ6" si="9">IF(CB7="",NA(),CB7)</f>
        <v>230.52</v>
      </c>
      <c r="CC6" s="33">
        <f t="shared" si="9"/>
        <v>223.72</v>
      </c>
      <c r="CD6" s="33">
        <f t="shared" si="9"/>
        <v>198.52</v>
      </c>
      <c r="CE6" s="33">
        <f t="shared" si="9"/>
        <v>192.16</v>
      </c>
      <c r="CF6" s="33">
        <f t="shared" si="9"/>
        <v>169.89</v>
      </c>
      <c r="CG6" s="33">
        <f t="shared" si="9"/>
        <v>171.78</v>
      </c>
      <c r="CH6" s="33">
        <f t="shared" si="9"/>
        <v>168.57</v>
      </c>
      <c r="CI6" s="33">
        <f t="shared" si="9"/>
        <v>167.97</v>
      </c>
      <c r="CJ6" s="33">
        <f t="shared" si="9"/>
        <v>165.45</v>
      </c>
      <c r="CK6" s="32" t="str">
        <f>IF(CK7="","",IF(CK7="-","【-】","【"&amp;SUBSTITUTE(TEXT(CK7,"#,##0.00"),"-","△")&amp;"】"))</f>
        <v>【139.70】</v>
      </c>
      <c r="CL6" s="33">
        <f>IF(CL7="",NA(),CL7)</f>
        <v>63.75</v>
      </c>
      <c r="CM6" s="33">
        <f t="shared" ref="CM6:CU6" si="10">IF(CM7="",NA(),CM7)</f>
        <v>63.83</v>
      </c>
      <c r="CN6" s="33">
        <f t="shared" si="10"/>
        <v>67.84</v>
      </c>
      <c r="CO6" s="33">
        <f t="shared" si="10"/>
        <v>69.36</v>
      </c>
      <c r="CP6" s="33">
        <f t="shared" si="10"/>
        <v>69.66</v>
      </c>
      <c r="CQ6" s="33">
        <f t="shared" si="10"/>
        <v>62.55</v>
      </c>
      <c r="CR6" s="33">
        <f t="shared" si="10"/>
        <v>62.27</v>
      </c>
      <c r="CS6" s="33">
        <f t="shared" si="10"/>
        <v>64.12</v>
      </c>
      <c r="CT6" s="33">
        <f t="shared" si="10"/>
        <v>64.87</v>
      </c>
      <c r="CU6" s="33">
        <f t="shared" si="10"/>
        <v>65.62</v>
      </c>
      <c r="CV6" s="32" t="str">
        <f>IF(CV7="","",IF(CV7="-","【-】","【"&amp;SUBSTITUTE(TEXT(CV7,"#,##0.00"),"-","△")&amp;"】"))</f>
        <v>【60.01】</v>
      </c>
      <c r="CW6" s="33">
        <f>IF(CW7="",NA(),CW7)</f>
        <v>82.16</v>
      </c>
      <c r="CX6" s="33">
        <f t="shared" ref="CX6:DF6" si="11">IF(CX7="",NA(),CX7)</f>
        <v>82.2</v>
      </c>
      <c r="CY6" s="33">
        <f t="shared" si="11"/>
        <v>83.08</v>
      </c>
      <c r="CZ6" s="33">
        <f t="shared" si="11"/>
        <v>84.1</v>
      </c>
      <c r="DA6" s="33">
        <f t="shared" si="11"/>
        <v>85.09</v>
      </c>
      <c r="DB6" s="33">
        <f t="shared" si="11"/>
        <v>90.26</v>
      </c>
      <c r="DC6" s="33">
        <f t="shared" si="11"/>
        <v>90.69</v>
      </c>
      <c r="DD6" s="33">
        <f t="shared" si="11"/>
        <v>90.91</v>
      </c>
      <c r="DE6" s="33">
        <f t="shared" si="11"/>
        <v>91.11</v>
      </c>
      <c r="DF6" s="33">
        <f t="shared" si="11"/>
        <v>91.44</v>
      </c>
      <c r="DG6" s="32" t="str">
        <f>IF(DG7="","",IF(DG7="-","【-】","【"&amp;SUBSTITUTE(TEXT(DG7,"#,##0.00"),"-","△")&amp;"】"))</f>
        <v>【94.73】</v>
      </c>
      <c r="DH6" s="33">
        <f>IF(DH7="",NA(),DH7)</f>
        <v>16.95</v>
      </c>
      <c r="DI6" s="33">
        <f t="shared" ref="DI6:DQ6" si="12">IF(DI7="",NA(),DI7)</f>
        <v>18.149999999999999</v>
      </c>
      <c r="DJ6" s="33">
        <f t="shared" si="12"/>
        <v>19.309999999999999</v>
      </c>
      <c r="DK6" s="33">
        <f t="shared" si="12"/>
        <v>35.47</v>
      </c>
      <c r="DL6" s="33">
        <f t="shared" si="12"/>
        <v>37.369999999999997</v>
      </c>
      <c r="DM6" s="33">
        <f t="shared" si="12"/>
        <v>11.26</v>
      </c>
      <c r="DN6" s="33">
        <f t="shared" si="12"/>
        <v>12.02</v>
      </c>
      <c r="DO6" s="33">
        <f t="shared" si="12"/>
        <v>12.9</v>
      </c>
      <c r="DP6" s="33">
        <f t="shared" si="12"/>
        <v>25.52</v>
      </c>
      <c r="DQ6" s="33">
        <f t="shared" si="12"/>
        <v>25.89</v>
      </c>
      <c r="DR6" s="32" t="str">
        <f>IF(DR7="","",IF(DR7="-","【-】","【"&amp;SUBSTITUTE(TEXT(DR7,"#,##0.00"),"-","△")&amp;"】"))</f>
        <v>【36.85】</v>
      </c>
      <c r="DS6" s="32">
        <f>IF(DS7="",NA(),DS7)</f>
        <v>0</v>
      </c>
      <c r="DT6" s="32">
        <f t="shared" ref="DT6:EB6" si="13">IF(DT7="",NA(),DT7)</f>
        <v>0</v>
      </c>
      <c r="DU6" s="32">
        <f t="shared" si="13"/>
        <v>0</v>
      </c>
      <c r="DV6" s="32">
        <f t="shared" si="13"/>
        <v>0</v>
      </c>
      <c r="DW6" s="32">
        <f t="shared" si="13"/>
        <v>0</v>
      </c>
      <c r="DX6" s="33">
        <f t="shared" si="13"/>
        <v>0.5</v>
      </c>
      <c r="DY6" s="33">
        <f t="shared" si="13"/>
        <v>0.48</v>
      </c>
      <c r="DZ6" s="33">
        <f t="shared" si="13"/>
        <v>0.71</v>
      </c>
      <c r="EA6" s="33">
        <f t="shared" si="13"/>
        <v>0.76</v>
      </c>
      <c r="EB6" s="33">
        <f t="shared" si="13"/>
        <v>0.71</v>
      </c>
      <c r="EC6" s="32" t="str">
        <f>IF(EC7="","",IF(EC7="-","【-】","【"&amp;SUBSTITUTE(TEXT(EC7,"#,##0.00"),"-","△")&amp;"】"))</f>
        <v>【4.56】</v>
      </c>
      <c r="ED6" s="33">
        <f>IF(ED7="",NA(),ED7)</f>
        <v>0.05</v>
      </c>
      <c r="EE6" s="33">
        <f t="shared" ref="EE6:EM6" si="14">IF(EE7="",NA(),EE7)</f>
        <v>0.04</v>
      </c>
      <c r="EF6" s="33">
        <f t="shared" si="14"/>
        <v>0.02</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7" s="34" customFormat="1">
      <c r="A7" s="26"/>
      <c r="B7" s="35">
        <v>2015</v>
      </c>
      <c r="C7" s="35">
        <v>22063</v>
      </c>
      <c r="D7" s="35">
        <v>46</v>
      </c>
      <c r="E7" s="35">
        <v>17</v>
      </c>
      <c r="F7" s="35">
        <v>1</v>
      </c>
      <c r="G7" s="35">
        <v>0</v>
      </c>
      <c r="H7" s="35" t="s">
        <v>95</v>
      </c>
      <c r="I7" s="35" t="s">
        <v>96</v>
      </c>
      <c r="J7" s="35" t="s">
        <v>97</v>
      </c>
      <c r="K7" s="35" t="s">
        <v>98</v>
      </c>
      <c r="L7" s="35" t="s">
        <v>99</v>
      </c>
      <c r="M7" s="36" t="s">
        <v>100</v>
      </c>
      <c r="N7" s="36">
        <v>37.880000000000003</v>
      </c>
      <c r="O7" s="36">
        <v>66.34</v>
      </c>
      <c r="P7" s="36">
        <v>84.54</v>
      </c>
      <c r="Q7" s="36">
        <v>3972</v>
      </c>
      <c r="R7" s="36">
        <v>63444</v>
      </c>
      <c r="S7" s="36">
        <v>725.65</v>
      </c>
      <c r="T7" s="36">
        <v>87.43</v>
      </c>
      <c r="U7" s="36">
        <v>41800</v>
      </c>
      <c r="V7" s="36">
        <v>15.38</v>
      </c>
      <c r="W7" s="36">
        <v>2717.82</v>
      </c>
      <c r="X7" s="36">
        <v>92.12</v>
      </c>
      <c r="Y7" s="36">
        <v>94.44</v>
      </c>
      <c r="Z7" s="36">
        <v>96.34</v>
      </c>
      <c r="AA7" s="36">
        <v>101.54</v>
      </c>
      <c r="AB7" s="36">
        <v>103.47</v>
      </c>
      <c r="AC7" s="36">
        <v>103.89</v>
      </c>
      <c r="AD7" s="36">
        <v>105.76</v>
      </c>
      <c r="AE7" s="36">
        <v>105.34</v>
      </c>
      <c r="AF7" s="36">
        <v>108.77</v>
      </c>
      <c r="AG7" s="36">
        <v>109.48</v>
      </c>
      <c r="AH7" s="36">
        <v>108.23</v>
      </c>
      <c r="AI7" s="36">
        <v>207.32</v>
      </c>
      <c r="AJ7" s="36">
        <v>213</v>
      </c>
      <c r="AK7" s="36">
        <v>208.88</v>
      </c>
      <c r="AL7" s="36">
        <v>81.28</v>
      </c>
      <c r="AM7" s="36">
        <v>70.349999999999994</v>
      </c>
      <c r="AN7" s="36">
        <v>30.39</v>
      </c>
      <c r="AO7" s="36">
        <v>25.99</v>
      </c>
      <c r="AP7" s="36">
        <v>24.99</v>
      </c>
      <c r="AQ7" s="36">
        <v>21.47</v>
      </c>
      <c r="AR7" s="36">
        <v>16.34</v>
      </c>
      <c r="AS7" s="36">
        <v>4.45</v>
      </c>
      <c r="AT7" s="36">
        <v>207.48</v>
      </c>
      <c r="AU7" s="36">
        <v>206.07</v>
      </c>
      <c r="AV7" s="36">
        <v>245.27</v>
      </c>
      <c r="AW7" s="36">
        <v>16.190000000000001</v>
      </c>
      <c r="AX7" s="36">
        <v>17.91</v>
      </c>
      <c r="AY7" s="36">
        <v>230.06</v>
      </c>
      <c r="AZ7" s="36">
        <v>275.56</v>
      </c>
      <c r="BA7" s="36">
        <v>316.92</v>
      </c>
      <c r="BB7" s="36">
        <v>79.239999999999995</v>
      </c>
      <c r="BC7" s="36">
        <v>78.930000000000007</v>
      </c>
      <c r="BD7" s="36">
        <v>57.41</v>
      </c>
      <c r="BE7" s="36">
        <v>682.66</v>
      </c>
      <c r="BF7" s="36">
        <v>652.96</v>
      </c>
      <c r="BG7" s="36">
        <v>642.38</v>
      </c>
      <c r="BH7" s="36">
        <v>644.28</v>
      </c>
      <c r="BI7" s="36">
        <v>674.59</v>
      </c>
      <c r="BJ7" s="36">
        <v>936.66</v>
      </c>
      <c r="BK7" s="36">
        <v>918.88</v>
      </c>
      <c r="BL7" s="36">
        <v>885.97</v>
      </c>
      <c r="BM7" s="36">
        <v>854.16</v>
      </c>
      <c r="BN7" s="36">
        <v>848.31</v>
      </c>
      <c r="BO7" s="36">
        <v>763.62</v>
      </c>
      <c r="BP7" s="36">
        <v>91.28</v>
      </c>
      <c r="BQ7" s="36">
        <v>93.82</v>
      </c>
      <c r="BR7" s="36">
        <v>95.5</v>
      </c>
      <c r="BS7" s="36">
        <v>107.86</v>
      </c>
      <c r="BT7" s="36">
        <v>111.57</v>
      </c>
      <c r="BU7" s="36">
        <v>88.44</v>
      </c>
      <c r="BV7" s="36">
        <v>88.2</v>
      </c>
      <c r="BW7" s="36">
        <v>89.94</v>
      </c>
      <c r="BX7" s="36">
        <v>93.13</v>
      </c>
      <c r="BY7" s="36">
        <v>94.38</v>
      </c>
      <c r="BZ7" s="36">
        <v>98.53</v>
      </c>
      <c r="CA7" s="36">
        <v>237.3</v>
      </c>
      <c r="CB7" s="36">
        <v>230.52</v>
      </c>
      <c r="CC7" s="36">
        <v>223.72</v>
      </c>
      <c r="CD7" s="36">
        <v>198.52</v>
      </c>
      <c r="CE7" s="36">
        <v>192.16</v>
      </c>
      <c r="CF7" s="36">
        <v>169.89</v>
      </c>
      <c r="CG7" s="36">
        <v>171.78</v>
      </c>
      <c r="CH7" s="36">
        <v>168.57</v>
      </c>
      <c r="CI7" s="36">
        <v>167.97</v>
      </c>
      <c r="CJ7" s="36">
        <v>165.45</v>
      </c>
      <c r="CK7" s="36">
        <v>139.69999999999999</v>
      </c>
      <c r="CL7" s="36">
        <v>63.75</v>
      </c>
      <c r="CM7" s="36">
        <v>63.83</v>
      </c>
      <c r="CN7" s="36">
        <v>67.84</v>
      </c>
      <c r="CO7" s="36">
        <v>69.36</v>
      </c>
      <c r="CP7" s="36">
        <v>69.66</v>
      </c>
      <c r="CQ7" s="36">
        <v>62.55</v>
      </c>
      <c r="CR7" s="36">
        <v>62.27</v>
      </c>
      <c r="CS7" s="36">
        <v>64.12</v>
      </c>
      <c r="CT7" s="36">
        <v>64.87</v>
      </c>
      <c r="CU7" s="36">
        <v>65.62</v>
      </c>
      <c r="CV7" s="36">
        <v>60.01</v>
      </c>
      <c r="CW7" s="36">
        <v>82.16</v>
      </c>
      <c r="CX7" s="36">
        <v>82.2</v>
      </c>
      <c r="CY7" s="36">
        <v>83.08</v>
      </c>
      <c r="CZ7" s="36">
        <v>84.1</v>
      </c>
      <c r="DA7" s="36">
        <v>85.09</v>
      </c>
      <c r="DB7" s="36">
        <v>90.26</v>
      </c>
      <c r="DC7" s="36">
        <v>90.69</v>
      </c>
      <c r="DD7" s="36">
        <v>90.91</v>
      </c>
      <c r="DE7" s="36">
        <v>91.11</v>
      </c>
      <c r="DF7" s="36">
        <v>91.44</v>
      </c>
      <c r="DG7" s="36">
        <v>94.73</v>
      </c>
      <c r="DH7" s="36">
        <v>16.95</v>
      </c>
      <c r="DI7" s="36">
        <v>18.149999999999999</v>
      </c>
      <c r="DJ7" s="36">
        <v>19.309999999999999</v>
      </c>
      <c r="DK7" s="36">
        <v>35.47</v>
      </c>
      <c r="DL7" s="36">
        <v>37.369999999999997</v>
      </c>
      <c r="DM7" s="36">
        <v>11.26</v>
      </c>
      <c r="DN7" s="36">
        <v>12.02</v>
      </c>
      <c r="DO7" s="36">
        <v>12.9</v>
      </c>
      <c r="DP7" s="36">
        <v>25.52</v>
      </c>
      <c r="DQ7" s="36">
        <v>25.89</v>
      </c>
      <c r="DR7" s="36">
        <v>36.85</v>
      </c>
      <c r="DS7" s="36">
        <v>0</v>
      </c>
      <c r="DT7" s="36">
        <v>0</v>
      </c>
      <c r="DU7" s="36">
        <v>0</v>
      </c>
      <c r="DV7" s="36">
        <v>0</v>
      </c>
      <c r="DW7" s="36">
        <v>0</v>
      </c>
      <c r="DX7" s="36">
        <v>0.5</v>
      </c>
      <c r="DY7" s="36">
        <v>0.48</v>
      </c>
      <c r="DZ7" s="36">
        <v>0.71</v>
      </c>
      <c r="EA7" s="36">
        <v>0.76</v>
      </c>
      <c r="EB7" s="36">
        <v>0.71</v>
      </c>
      <c r="EC7" s="36">
        <v>4.5599999999999996</v>
      </c>
      <c r="ED7" s="36">
        <v>0.05</v>
      </c>
      <c r="EE7" s="36">
        <v>0.04</v>
      </c>
      <c r="EF7" s="36">
        <v>0.02</v>
      </c>
      <c r="EG7" s="36">
        <v>0</v>
      </c>
      <c r="EH7" s="36">
        <v>0</v>
      </c>
      <c r="EI7" s="36">
        <v>0.04</v>
      </c>
      <c r="EJ7" s="36">
        <v>0.08</v>
      </c>
      <c r="EK7" s="36">
        <v>7.0000000000000007E-2</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2017-02-15T23:36:54Z</cp:lastPrinted>
  <dcterms:created xsi:type="dcterms:W3CDTF">2017-02-08T02:34:03Z</dcterms:created>
  <dcterms:modified xsi:type="dcterms:W3CDTF">2017-02-15T23:36:55Z</dcterms:modified>
  <cp:category/>
</cp:coreProperties>
</file>