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GerwYUeHV29JsokOlVxm0SxS+HRZ5nXj+GRCDdxjJw7G40N1cxzGK9DchxvLlVoyQqUmZDFwDtqa7zmETm+Nw==" workbookSaltValue="czE5CDxo+ERK4swRNdaeag==" workbookSpinCount="100000" lockStructure="1"/>
  <bookViews>
    <workbookView xWindow="0" yWindow="0" windowWidth="23040" windowHeight="940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BI6" i="5" l="1"/>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<sst xmlns="http://schemas.openxmlformats.org/spreadsheetml/2006/main" count="220" uniqueCount="110">
  <si>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</si>
  <si>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</si>
  <si>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</si>
  <si>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</si>
  <si>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</si>
  <si>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</si>
  <si>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</si>
  <si>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</si>
  <si>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</si>
  <si>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</si>
  <si>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</si>
  <si>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</si>
  <si>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</si>
  <si>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</si>
  <si>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</si>
  <si>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</si>
  <si>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</si>
  <si>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</si>
  <si>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</si>
  <si>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</si>
  <si>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</si>
  <si>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</si>
  <si>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</si>
  <si>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</si>
  <si>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</si>
  <si>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</si>
  <si>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</si>
  <si>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</si>
  <si>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</si>
  <si>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</si>
  <si>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</si>
  <si>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</si>
  <si>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</si>
  <si>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</si>
  <si>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</si>
  <si>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</si>
  <si>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</si>
  <si>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</si>
  <si>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</si>
  <si>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</si>
  <si>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</si>
  <si>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</si>
  <si>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</si>
  <si>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</si>
  <si>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</si>
  <si>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</si>
  <si>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</si>
  <si>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</si>
  <si>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</si>
  <si>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</si>
  <si>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</si>
  <si>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</si>
  <si>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</si>
  <si>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</si>
  <si>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</si>
  <si>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</si>
  <si>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</si>
  <si>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</si>
  <si>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</si>
  <si>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</si>
  <si>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</si>
  <si>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</si>
  <si>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</si>
  <si>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</si>
  <si>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</si>
  <si>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</si>
  <si>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</si>
  <si>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</si>
  <si>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</si>
  <si>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</si>
  <si>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</si>
  <si>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</si>
  <si>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</si>
  <si>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</si>
  <si>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</si>
  <si>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</si>
  <si>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</si>
  <si>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</si>
  <si>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</si>
  <si>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</si>
  <si>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</si>
  <si>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</si>
  <si>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</si>
  <si>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</si>
  <si>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</si>
  <si>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</si>
  <si>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</si>
  <si>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</si>
  <si>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</si>
  <si>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</si>
  <si>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</si>
  <si>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</si>
  <si>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</si>
  <si>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</si>
  <si>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</si>
  <si>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</si>
  <si>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鶴田町</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</si>
  <si>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</si>
  <si>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</si>
  <si>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</si>
  <si>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</si>
  <si>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</si>
  <si>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</si>
  <si>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</si>
  <si>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</si>
  <si>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</si>
  <si>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</si>
  <si>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適正な料金収入を確保することが経営改善の第一歩であり、接続率を向上させることが特に重要である。また今後の人口減少や空家対策等を踏まえ、農業集落排水を公共下水道に取り込んで維持管理の一元化を図りながら、組織の連携した取り組みが必要である。</t>
    <rPh sb="0" eb="2">
      <t>テキセイ</t>
    </rPh>
    <rPh sb="3" eb="5">
      <t>リョウキン</t>
    </rPh>
    <rPh sb="5" eb="7">
      <t>シュウニュウ</t>
    </rPh>
    <rPh sb="8" eb="10">
      <t>カクホ</t>
    </rPh>
    <rPh sb="15" eb="17">
      <t>ケイエイ</t>
    </rPh>
    <rPh sb="17" eb="19">
      <t>カイゼン</t>
    </rPh>
    <rPh sb="20" eb="21">
      <t>ダイ</t>
    </rPh>
    <rPh sb="21" eb="23">
      <t>イッポ</t>
    </rPh>
    <rPh sb="27" eb="29">
      <t>セツゾク</t>
    </rPh>
    <rPh sb="29" eb="30">
      <t>リツ</t>
    </rPh>
    <rPh sb="31" eb="33">
      <t>コウジョウ</t>
    </rPh>
    <rPh sb="39" eb="40">
      <t>トク</t>
    </rPh>
    <rPh sb="41" eb="43">
      <t>ジュウヨウ</t>
    </rPh>
    <rPh sb="49" eb="51">
      <t>コンゴ</t>
    </rPh>
    <rPh sb="52" eb="54">
      <t>ジンコウ</t>
    </rPh>
    <rPh sb="54" eb="56">
      <t>ゲンショウ</t>
    </rPh>
    <rPh sb="57" eb="59">
      <t>アキヤ</t>
    </rPh>
    <rPh sb="59" eb="61">
      <t>タイサク</t>
    </rPh>
    <rPh sb="61" eb="62">
      <t>トウ</t>
    </rPh>
    <rPh sb="63" eb="64">
      <t>フ</t>
    </rPh>
    <rPh sb="67" eb="73">
      <t>ノウギョウシュウラクハイスイ</t>
    </rPh>
    <rPh sb="74" eb="76">
      <t>コウキョウ</t>
    </rPh>
    <rPh sb="76" eb="79">
      <t>ゲスイドウ</t>
    </rPh>
    <rPh sb="80" eb="81">
      <t>ト</t>
    </rPh>
    <rPh sb="82" eb="83">
      <t>コ</t>
    </rPh>
    <rPh sb="85" eb="87">
      <t>イジ</t>
    </rPh>
    <rPh sb="87" eb="89">
      <t>カンリ</t>
    </rPh>
    <rPh sb="90" eb="93">
      <t>イチゲンカ</t>
    </rPh>
    <rPh sb="94" eb="95">
      <t>ハカ</t>
    </rPh>
    <rPh sb="100" eb="102">
      <t>ソシキ</t>
    </rPh>
    <rPh sb="103" eb="105">
      <t>レンケイ</t>
    </rPh>
    <rPh sb="107" eb="108">
      <t>ト</t>
    </rPh>
    <rPh sb="109" eb="110">
      <t>ク</t>
    </rPh>
    <rPh sb="112" eb="114">
      <t>ヒツヨウ</t>
    </rPh>
    <phoneticPr fontId="4"/>
  </si>
  <si>
    <t xml:space="preserve">経常収支比率は100%を超えているが、累積欠損金比率は徐々に減少しているものの依然高い比率のため、引き続き経営改善が必要である。また、一般会計への依存度が高いため、投資の効率化や維持管理費の削減、接続率向上による有収水量を増加させて経営の健全化と効率性を高めることが重要である。さらに、水洗化率が57％と低く、それが経費回収率に反映されているため、水洗化率を向上させることにより適正な使用料を確保し、経費回収率向上につなげることが重要である。   
</t>
    <rPh sb="0" eb="2">
      <t>ケイジョウ</t>
    </rPh>
    <rPh sb="2" eb="4">
      <t>シュウシ</t>
    </rPh>
    <rPh sb="4" eb="6">
      <t>ヒリツ</t>
    </rPh>
    <rPh sb="12" eb="13">
      <t>コ</t>
    </rPh>
    <rPh sb="19" eb="21">
      <t>ルイセキ</t>
    </rPh>
    <rPh sb="21" eb="23">
      <t>ケッソン</t>
    </rPh>
    <rPh sb="23" eb="24">
      <t>キン</t>
    </rPh>
    <rPh sb="24" eb="26">
      <t>ヒリツ</t>
    </rPh>
    <rPh sb="27" eb="29">
      <t>ジョジョ</t>
    </rPh>
    <rPh sb="30" eb="32">
      <t>ゲンショウ</t>
    </rPh>
    <rPh sb="39" eb="41">
      <t>イゼン</t>
    </rPh>
    <rPh sb="41" eb="42">
      <t>タカ</t>
    </rPh>
    <rPh sb="43" eb="45">
      <t>ヒリツ</t>
    </rPh>
    <rPh sb="49" eb="50">
      <t>ヒ</t>
    </rPh>
    <rPh sb="51" eb="52">
      <t>ツヅ</t>
    </rPh>
    <rPh sb="53" eb="55">
      <t>ケイエイ</t>
    </rPh>
    <rPh sb="55" eb="57">
      <t>カイゼン</t>
    </rPh>
    <rPh sb="58" eb="60">
      <t>ヒツヨウ</t>
    </rPh>
    <rPh sb="67" eb="69">
      <t>イッパン</t>
    </rPh>
    <rPh sb="69" eb="71">
      <t>カイケイ</t>
    </rPh>
    <rPh sb="73" eb="76">
      <t>イゾンド</t>
    </rPh>
    <rPh sb="77" eb="78">
      <t>タカ</t>
    </rPh>
    <rPh sb="82" eb="84">
      <t>トウシ</t>
    </rPh>
    <rPh sb="85" eb="88">
      <t>コウリツカ</t>
    </rPh>
    <rPh sb="89" eb="91">
      <t>イジ</t>
    </rPh>
    <rPh sb="91" eb="94">
      <t>カンリヒ</t>
    </rPh>
    <rPh sb="95" eb="97">
      <t>サクゲン</t>
    </rPh>
    <rPh sb="98" eb="100">
      <t>セツゾク</t>
    </rPh>
    <rPh sb="100" eb="101">
      <t>リツ</t>
    </rPh>
    <rPh sb="101" eb="103">
      <t>コウジョウ</t>
    </rPh>
    <rPh sb="106" eb="110">
      <t>ユウシュウスイリョウ</t>
    </rPh>
    <rPh sb="111" eb="113">
      <t>ゾウカ</t>
    </rPh>
    <rPh sb="116" eb="118">
      <t>ケイエイ</t>
    </rPh>
    <rPh sb="119" eb="122">
      <t>ケンゼンカ</t>
    </rPh>
    <rPh sb="123" eb="126">
      <t>コウリツセイ</t>
    </rPh>
    <rPh sb="127" eb="128">
      <t>タカ</t>
    </rPh>
    <rPh sb="133" eb="135">
      <t>ジュウヨウ</t>
    </rPh>
    <rPh sb="152" eb="153">
      <t>ヒク</t>
    </rPh>
    <rPh sb="196" eb="198">
      <t>カクホ</t>
    </rPh>
    <rPh sb="215" eb="217">
      <t>ジュウヨウ</t>
    </rPh>
    <phoneticPr fontId="4"/>
  </si>
  <si>
    <t>管渠については築年数も浅いため更新時期は先であるが、管路調査等により優先的に更新を実施すべき区間の考え方をまとめておくことが今後重要である。また処理場の機械・電気設備は近い将来、更新時期を迎えるため、既存の施設を有効に活用し、長寿命化を図る体系的な取組をするために、ストックマネジメント策定の必要性がある。</t>
    <rPh sb="0" eb="2">
      <t>カンキョ</t>
    </rPh>
    <rPh sb="7" eb="8">
      <t>チク</t>
    </rPh>
    <rPh sb="8" eb="10">
      <t>ネンスウ</t>
    </rPh>
    <rPh sb="11" eb="12">
      <t>アサ</t>
    </rPh>
    <rPh sb="15" eb="17">
      <t>コウシン</t>
    </rPh>
    <rPh sb="17" eb="19">
      <t>ジキ</t>
    </rPh>
    <rPh sb="20" eb="21">
      <t>サキ</t>
    </rPh>
    <rPh sb="26" eb="28">
      <t>カンロ</t>
    </rPh>
    <rPh sb="28" eb="30">
      <t>チョウサ</t>
    </rPh>
    <rPh sb="30" eb="31">
      <t>トウ</t>
    </rPh>
    <rPh sb="34" eb="37">
      <t>ユウセンテキ</t>
    </rPh>
    <rPh sb="38" eb="40">
      <t>コウシン</t>
    </rPh>
    <rPh sb="41" eb="43">
      <t>ジッシ</t>
    </rPh>
    <rPh sb="46" eb="48">
      <t>クカン</t>
    </rPh>
    <rPh sb="49" eb="50">
      <t>カンガ</t>
    </rPh>
    <rPh sb="51" eb="52">
      <t>カタ</t>
    </rPh>
    <rPh sb="62" eb="64">
      <t>コンゴ</t>
    </rPh>
    <rPh sb="64" eb="66">
      <t>ジュウヨウ</t>
    </rPh>
    <rPh sb="72" eb="75">
      <t>ショリジョウ</t>
    </rPh>
    <rPh sb="76" eb="78">
      <t>キカイ</t>
    </rPh>
    <rPh sb="79" eb="81">
      <t>デンキ</t>
    </rPh>
    <rPh sb="81" eb="83">
      <t>セツビ</t>
    </rPh>
    <rPh sb="84" eb="85">
      <t>チカ</t>
    </rPh>
    <rPh sb="86" eb="88">
      <t>ショウライ</t>
    </rPh>
    <rPh sb="89" eb="91">
      <t>コウシン</t>
    </rPh>
    <rPh sb="91" eb="93">
      <t>ジキ</t>
    </rPh>
    <rPh sb="94" eb="95">
      <t>ムカ</t>
    </rPh>
    <rPh sb="100" eb="102">
      <t>キゾン</t>
    </rPh>
    <rPh sb="103" eb="105">
      <t>シセツ</t>
    </rPh>
    <rPh sb="106" eb="108">
      <t>ユウコウ</t>
    </rPh>
    <rPh sb="109" eb="111">
      <t>カツヨウ</t>
    </rPh>
    <rPh sb="113" eb="114">
      <t>チョウ</t>
    </rPh>
    <rPh sb="114" eb="117">
      <t>ジュミョウカ</t>
    </rPh>
    <rPh sb="118" eb="119">
      <t>ハカ</t>
    </rPh>
    <rPh sb="120" eb="123">
      <t>タイケイテキ</t>
    </rPh>
    <rPh sb="124" eb="126">
      <t>トリクミ</t>
    </rPh>
    <rPh sb="143" eb="145">
      <t>サクテイ</t>
    </rPh>
    <rPh sb="146" eb="148">
      <t>ヒツヨウ</t>
    </rPh>
    <rPh sb="148" eb="149">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</si>
</sst>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362176"/>
        <c:axId val="85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0.03</c:v>
                </c:pt>
                <c:pt idx="4">
                  <c:v>0.15</c:v>
                </c:pt>
              </c:numCache>
            </c:numRef>
          </c:val>
          <c:smooth val="0"/>
        </c:ser>
        <c:dLbls>
          <c:showLegendKey val="0"/>
          <c:showVal val="0"/>
          <c:showCatName val="0"/>
          <c:showSerName val="0"/>
          <c:showPercent val="0"/>
          <c:showBubbleSize val="0"/>
        </c:dLbls>
        <c:marker val="1"/>
        <c:smooth val="0"/>
        <c:axId val="85362176"/>
        <c:axId val="85364096"/>
      </c:lineChart>
      <c:dateAx>
        <c:axId val="85362176"/>
        <c:scaling>
          <c:orientation val="minMax"/>
        </c:scaling>
        <c:delete val="1"/>
        <c:axPos val="b"/>
        <c:numFmt formatCode="ge" sourceLinked="1"/>
        <c:majorTickMark val="none"/>
        <c:minorTickMark val="none"/>
        <c:tickLblPos val="none"/>
        <c:crossAx val="85364096"/>
        <c:crosses val="autoZero"/>
        <c:auto val="1"/>
        <c:lblOffset val="100"/>
        <c:baseTimeUnit val="years"/>
      </c:dateAx>
      <c:valAx>
        <c:axId val="85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44.59</c:v>
                </c:pt>
                <c:pt idx="1">
                  <c:v>47.63</c:v>
                </c:pt>
                <c:pt idx="2">
                  <c:v>49.28</c:v>
                </c:pt>
                <c:pt idx="3">
                  <c:v>49.08</c:v>
                </c:pt>
                <c:pt idx="4">
                  <c:v>51.11</c:v>
                </c:pt>
              </c:numCache>
            </c:numRef>
          </c:val>
        </c:ser>
        <c:dLbls>
          <c:showLegendKey val="0"/>
          <c:showVal val="0"/>
          <c:showCatName val="0"/>
          <c:showSerName val="0"/>
          <c:showPercent val="0"/>
          <c:showBubbleSize val="0"/>
        </c:dLbls>
        <c:gapWidth val="150"/>
        <c:axId val="132007808"/>
        <c:axId val="1320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49.89</c:v>
                </c:pt>
                <c:pt idx="4">
                  <c:v>49.39</c:v>
                </c:pt>
              </c:numCache>
            </c:numRef>
          </c:val>
          <c:smooth val="0"/>
        </c:ser>
        <c:dLbls>
          <c:showLegendKey val="0"/>
          <c:showVal val="0"/>
          <c:showCatName val="0"/>
          <c:showSerName val="0"/>
          <c:showPercent val="0"/>
          <c:showBubbleSize val="0"/>
        </c:dLbls>
        <c:marker val="1"/>
        <c:smooth val="0"/>
        <c:axId val="132007808"/>
        <c:axId val="132009984"/>
      </c:lineChart>
      <c:dateAx>
        <c:axId val="132007808"/>
        <c:scaling>
          <c:orientation val="minMax"/>
        </c:scaling>
        <c:delete val="1"/>
        <c:axPos val="b"/>
        <c:numFmt formatCode="ge" sourceLinked="1"/>
        <c:majorTickMark val="none"/>
        <c:minorTickMark val="none"/>
        <c:tickLblPos val="none"/>
        <c:crossAx val="132009984"/>
        <c:crosses val="autoZero"/>
        <c:auto val="1"/>
        <c:lblOffset val="100"/>
        <c:baseTimeUnit val="years"/>
      </c:dateAx>
      <c:valAx>
        <c:axId val="1320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50.86</c:v>
                </c:pt>
                <c:pt idx="1">
                  <c:v>50.98</c:v>
                </c:pt>
                <c:pt idx="2">
                  <c:v>53.15</c:v>
                </c:pt>
                <c:pt idx="3">
                  <c:v>54.96</c:v>
                </c:pt>
                <c:pt idx="4">
                  <c:v>56.98</c:v>
                </c:pt>
              </c:numCache>
            </c:numRef>
          </c:val>
        </c:ser>
        <c:dLbls>
          <c:showLegendKey val="0"/>
          <c:showVal val="0"/>
          <c:showCatName val="0"/>
          <c:showSerName val="0"/>
          <c:showPercent val="0"/>
          <c:showBubbleSize val="0"/>
        </c:dLbls>
        <c:gapWidth val="150"/>
        <c:axId val="137561600"/>
        <c:axId val="1375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84.73</c:v>
                </c:pt>
                <c:pt idx="4">
                  <c:v>83.96</c:v>
                </c:pt>
              </c:numCache>
            </c:numRef>
          </c:val>
          <c:smooth val="0"/>
        </c:ser>
        <c:dLbls>
          <c:showLegendKey val="0"/>
          <c:showVal val="0"/>
          <c:showCatName val="0"/>
          <c:showSerName val="0"/>
          <c:showPercent val="0"/>
          <c:showBubbleSize val="0"/>
        </c:dLbls>
        <c:marker val="1"/>
        <c:smooth val="0"/>
        <c:axId val="137561600"/>
        <c:axId val="137563520"/>
      </c:lineChart>
      <c:dateAx>
        <c:axId val="137561600"/>
        <c:scaling>
          <c:orientation val="minMax"/>
        </c:scaling>
        <c:delete val="1"/>
        <c:axPos val="b"/>
        <c:numFmt formatCode="ge" sourceLinked="1"/>
        <c:majorTickMark val="none"/>
        <c:minorTickMark val="none"/>
        <c:tickLblPos val="none"/>
        <c:crossAx val="137563520"/>
        <c:crosses val="autoZero"/>
        <c:auto val="1"/>
        <c:lblOffset val="100"/>
        <c:baseTimeUnit val="years"/>
      </c:dateAx>
      <c:valAx>
        <c:axId val="1375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87.57</c:v>
                </c:pt>
                <c:pt idx="1">
                  <c:v>97.09</c:v>
                </c:pt>
                <c:pt idx="2">
                  <c:v>104.38</c:v>
                </c:pt>
                <c:pt idx="3">
                  <c:v>120.13</c:v>
                </c:pt>
                <c:pt idx="4">
                  <c:v>129.65</c:v>
                </c:pt>
              </c:numCache>
            </c:numRef>
          </c:val>
        </c:ser>
        <c:dLbls>
          <c:showLegendKey val="0"/>
          <c:showVal val="0"/>
          <c:showCatName val="0"/>
          <c:showSerName val="0"/>
          <c:showPercent val="0"/>
          <c:showBubbleSize val="0"/>
        </c:dLbls>
        <c:gapWidth val="150"/>
        <c:axId val="85431424"/>
        <c:axId val="854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87.46</c:v>
                </c:pt>
                <c:pt idx="1">
                  <c:v>88.19</c:v>
                </c:pt>
                <c:pt idx="2">
                  <c:v>91.36</c:v>
                </c:pt>
                <c:pt idx="3">
                  <c:v>108.69</c:v>
                </c:pt>
                <c:pt idx="4">
                  <c:v>110.8</c:v>
                </c:pt>
              </c:numCache>
            </c:numRef>
          </c:val>
          <c:smooth val="0"/>
        </c:ser>
        <c:dLbls>
          <c:showLegendKey val="0"/>
          <c:showVal val="0"/>
          <c:showCatName val="0"/>
          <c:showSerName val="0"/>
          <c:showPercent val="0"/>
          <c:showBubbleSize val="0"/>
        </c:dLbls>
        <c:marker val="1"/>
        <c:smooth val="0"/>
        <c:axId val="85431424"/>
        <c:axId val="85433344"/>
      </c:lineChart>
      <c:dateAx>
        <c:axId val="85431424"/>
        <c:scaling>
          <c:orientation val="minMax"/>
        </c:scaling>
        <c:delete val="1"/>
        <c:axPos val="b"/>
        <c:numFmt formatCode="ge" sourceLinked="1"/>
        <c:majorTickMark val="none"/>
        <c:minorTickMark val="none"/>
        <c:tickLblPos val="none"/>
        <c:crossAx val="85433344"/>
        <c:crosses val="autoZero"/>
        <c:auto val="1"/>
        <c:lblOffset val="100"/>
        <c:baseTimeUnit val="years"/>
      </c:dateAx>
      <c:valAx>
        <c:axId val="85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1.37</c:v>
                </c:pt>
                <c:pt idx="1">
                  <c:v>7.47</c:v>
                </c:pt>
                <c:pt idx="2">
                  <c:v>8.56</c:v>
                </c:pt>
                <c:pt idx="3">
                  <c:v>20.75</c:v>
                </c:pt>
                <c:pt idx="4">
                  <c:v>23.41</c:v>
                </c:pt>
              </c:numCache>
            </c:numRef>
          </c:val>
        </c:ser>
        <c:dLbls>
          <c:showLegendKey val="0"/>
          <c:showVal val="0"/>
          <c:showCatName val="0"/>
          <c:showSerName val="0"/>
          <c:showPercent val="0"/>
          <c:showBubbleSize val="0"/>
        </c:dLbls>
        <c:gapWidth val="150"/>
        <c:axId val="121606912"/>
        <c:axId val="1216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c:v>
                </c:pt>
                <c:pt idx="1">
                  <c:v>6.22</c:v>
                </c:pt>
                <c:pt idx="2">
                  <c:v>7.52</c:v>
                </c:pt>
                <c:pt idx="3">
                  <c:v>21.09</c:v>
                </c:pt>
                <c:pt idx="4">
                  <c:v>22.6</c:v>
                </c:pt>
              </c:numCache>
            </c:numRef>
          </c:val>
          <c:smooth val="0"/>
        </c:ser>
        <c:dLbls>
          <c:showLegendKey val="0"/>
          <c:showVal val="0"/>
          <c:showCatName val="0"/>
          <c:showSerName val="0"/>
          <c:showPercent val="0"/>
          <c:showBubbleSize val="0"/>
        </c:dLbls>
        <c:marker val="1"/>
        <c:smooth val="0"/>
        <c:axId val="121606912"/>
        <c:axId val="121608832"/>
      </c:lineChart>
      <c:dateAx>
        <c:axId val="121606912"/>
        <c:scaling>
          <c:orientation val="minMax"/>
        </c:scaling>
        <c:delete val="1"/>
        <c:axPos val="b"/>
        <c:numFmt formatCode="ge" sourceLinked="1"/>
        <c:majorTickMark val="none"/>
        <c:minorTickMark val="none"/>
        <c:tickLblPos val="none"/>
        <c:crossAx val="121608832"/>
        <c:crosses val="autoZero"/>
        <c:auto val="1"/>
        <c:lblOffset val="100"/>
        <c:baseTimeUnit val="years"/>
      </c:dateAx>
      <c:valAx>
        <c:axId val="1216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618816"/>
        <c:axId val="1216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1618816"/>
        <c:axId val="121620736"/>
      </c:lineChart>
      <c:dateAx>
        <c:axId val="121618816"/>
        <c:scaling>
          <c:orientation val="minMax"/>
        </c:scaling>
        <c:delete val="1"/>
        <c:axPos val="b"/>
        <c:numFmt formatCode="ge" sourceLinked="1"/>
        <c:majorTickMark val="none"/>
        <c:minorTickMark val="none"/>
        <c:tickLblPos val="none"/>
        <c:crossAx val="121620736"/>
        <c:crosses val="autoZero"/>
        <c:auto val="1"/>
        <c:lblOffset val="100"/>
        <c:baseTimeUnit val="years"/>
      </c:dateAx>
      <c:valAx>
        <c:axId val="121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555.29999999999995</c:v>
                </c:pt>
                <c:pt idx="1">
                  <c:v>530.28</c:v>
                </c:pt>
                <c:pt idx="2">
                  <c:v>503.35</c:v>
                </c:pt>
                <c:pt idx="3">
                  <c:v>373.75</c:v>
                </c:pt>
                <c:pt idx="4">
                  <c:v>212.63</c:v>
                </c:pt>
              </c:numCache>
            </c:numRef>
          </c:val>
        </c:ser>
        <c:dLbls>
          <c:showLegendKey val="0"/>
          <c:showVal val="0"/>
          <c:showCatName val="0"/>
          <c:showSerName val="0"/>
          <c:showPercent val="0"/>
          <c:showBubbleSize val="0"/>
        </c:dLbls>
        <c:gapWidth val="150"/>
        <c:axId val="121630720"/>
        <c:axId val="1216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229.99</c:v>
                </c:pt>
                <c:pt idx="1">
                  <c:v>261.73</c:v>
                </c:pt>
                <c:pt idx="2">
                  <c:v>285.58</c:v>
                </c:pt>
                <c:pt idx="3">
                  <c:v>29.24</c:v>
                </c:pt>
                <c:pt idx="4">
                  <c:v>31.45</c:v>
                </c:pt>
              </c:numCache>
            </c:numRef>
          </c:val>
          <c:smooth val="0"/>
        </c:ser>
        <c:dLbls>
          <c:showLegendKey val="0"/>
          <c:showVal val="0"/>
          <c:showCatName val="0"/>
          <c:showSerName val="0"/>
          <c:showPercent val="0"/>
          <c:showBubbleSize val="0"/>
        </c:dLbls>
        <c:marker val="1"/>
        <c:smooth val="0"/>
        <c:axId val="121630720"/>
        <c:axId val="121632640"/>
      </c:lineChart>
      <c:dateAx>
        <c:axId val="121630720"/>
        <c:scaling>
          <c:orientation val="minMax"/>
        </c:scaling>
        <c:delete val="1"/>
        <c:axPos val="b"/>
        <c:numFmt formatCode="ge" sourceLinked="1"/>
        <c:majorTickMark val="none"/>
        <c:minorTickMark val="none"/>
        <c:tickLblPos val="none"/>
        <c:crossAx val="121632640"/>
        <c:crosses val="autoZero"/>
        <c:auto val="1"/>
        <c:lblOffset val="100"/>
        <c:baseTimeUnit val="years"/>
      </c:dateAx>
      <c:valAx>
        <c:axId val="1216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452.87</c:v>
                </c:pt>
                <c:pt idx="1">
                  <c:v>510.02</c:v>
                </c:pt>
                <c:pt idx="2">
                  <c:v>228.63</c:v>
                </c:pt>
                <c:pt idx="3">
                  <c:v>107.55</c:v>
                </c:pt>
                <c:pt idx="4">
                  <c:v>122.37</c:v>
                </c:pt>
              </c:numCache>
            </c:numRef>
          </c:val>
        </c:ser>
        <c:dLbls>
          <c:showLegendKey val="0"/>
          <c:showVal val="0"/>
          <c:showCatName val="0"/>
          <c:showSerName val="0"/>
          <c:showPercent val="0"/>
          <c:showBubbleSize val="0"/>
        </c:dLbls>
        <c:gapWidth val="150"/>
        <c:axId val="131935616"/>
        <c:axId val="1319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586.36</c:v>
                </c:pt>
                <c:pt idx="1">
                  <c:v>392.92</c:v>
                </c:pt>
                <c:pt idx="2">
                  <c:v>519.04</c:v>
                </c:pt>
                <c:pt idx="3">
                  <c:v>68.510000000000005</c:v>
                </c:pt>
                <c:pt idx="4">
                  <c:v>70.16</c:v>
                </c:pt>
              </c:numCache>
            </c:numRef>
          </c:val>
          <c:smooth val="0"/>
        </c:ser>
        <c:dLbls>
          <c:showLegendKey val="0"/>
          <c:showVal val="0"/>
          <c:showCatName val="0"/>
          <c:showSerName val="0"/>
          <c:showPercent val="0"/>
          <c:showBubbleSize val="0"/>
        </c:dLbls>
        <c:marker val="1"/>
        <c:smooth val="0"/>
        <c:axId val="131935616"/>
        <c:axId val="131937792"/>
      </c:lineChart>
      <c:dateAx>
        <c:axId val="131935616"/>
        <c:scaling>
          <c:orientation val="minMax"/>
        </c:scaling>
        <c:delete val="1"/>
        <c:axPos val="b"/>
        <c:numFmt formatCode="ge" sourceLinked="1"/>
        <c:majorTickMark val="none"/>
        <c:minorTickMark val="none"/>
        <c:tickLblPos val="none"/>
        <c:crossAx val="131937792"/>
        <c:crosses val="autoZero"/>
        <c:auto val="1"/>
        <c:lblOffset val="100"/>
        <c:baseTimeUnit val="years"/>
      </c:dateAx>
      <c:valAx>
        <c:axId val="1319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3991.13</c:v>
                </c:pt>
                <c:pt idx="1">
                  <c:v>3494.61</c:v>
                </c:pt>
                <c:pt idx="2">
                  <c:v>3279.49</c:v>
                </c:pt>
                <c:pt idx="3">
                  <c:v>2614.2199999999998</c:v>
                </c:pt>
                <c:pt idx="4">
                  <c:v>1024.1600000000001</c:v>
                </c:pt>
              </c:numCache>
            </c:numRef>
          </c:val>
        </c:ser>
        <c:dLbls>
          <c:showLegendKey val="0"/>
          <c:showVal val="0"/>
          <c:showCatName val="0"/>
          <c:showSerName val="0"/>
          <c:showPercent val="0"/>
          <c:showBubbleSize val="0"/>
        </c:dLbls>
        <c:gapWidth val="150"/>
        <c:axId val="131947520"/>
        <c:axId val="131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1203.71</c:v>
                </c:pt>
                <c:pt idx="4">
                  <c:v>1162.3599999999999</c:v>
                </c:pt>
              </c:numCache>
            </c:numRef>
          </c:val>
          <c:smooth val="0"/>
        </c:ser>
        <c:dLbls>
          <c:showLegendKey val="0"/>
          <c:showVal val="0"/>
          <c:showCatName val="0"/>
          <c:showSerName val="0"/>
          <c:showPercent val="0"/>
          <c:showBubbleSize val="0"/>
        </c:dLbls>
        <c:marker val="1"/>
        <c:smooth val="0"/>
        <c:axId val="131947520"/>
        <c:axId val="131949696"/>
      </c:lineChart>
      <c:dateAx>
        <c:axId val="131947520"/>
        <c:scaling>
          <c:orientation val="minMax"/>
        </c:scaling>
        <c:delete val="1"/>
        <c:axPos val="b"/>
        <c:numFmt formatCode="ge" sourceLinked="1"/>
        <c:majorTickMark val="none"/>
        <c:minorTickMark val="none"/>
        <c:tickLblPos val="none"/>
        <c:crossAx val="131949696"/>
        <c:crosses val="autoZero"/>
        <c:auto val="1"/>
        <c:lblOffset val="100"/>
        <c:baseTimeUnit val="years"/>
      </c:dateAx>
      <c:valAx>
        <c:axId val="1319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46.78</c:v>
                </c:pt>
                <c:pt idx="1">
                  <c:v>46.94</c:v>
                </c:pt>
                <c:pt idx="2">
                  <c:v>49.03</c:v>
                </c:pt>
                <c:pt idx="3">
                  <c:v>50.46</c:v>
                </c:pt>
                <c:pt idx="4">
                  <c:v>64.33</c:v>
                </c:pt>
              </c:numCache>
            </c:numRef>
          </c:val>
        </c:ser>
        <c:dLbls>
          <c:showLegendKey val="0"/>
          <c:showVal val="0"/>
          <c:showCatName val="0"/>
          <c:showSerName val="0"/>
          <c:showPercent val="0"/>
          <c:showBubbleSize val="0"/>
        </c:dLbls>
        <c:gapWidth val="150"/>
        <c:axId val="131967616"/>
        <c:axId val="1319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69.739999999999995</c:v>
                </c:pt>
                <c:pt idx="4">
                  <c:v>68.209999999999994</c:v>
                </c:pt>
              </c:numCache>
            </c:numRef>
          </c:val>
          <c:smooth val="0"/>
        </c:ser>
        <c:dLbls>
          <c:showLegendKey val="0"/>
          <c:showVal val="0"/>
          <c:showCatName val="0"/>
          <c:showSerName val="0"/>
          <c:showPercent val="0"/>
          <c:showBubbleSize val="0"/>
        </c:dLbls>
        <c:marker val="1"/>
        <c:smooth val="0"/>
        <c:axId val="131967616"/>
        <c:axId val="131969792"/>
      </c:lineChart>
      <c:dateAx>
        <c:axId val="131967616"/>
        <c:scaling>
          <c:orientation val="minMax"/>
        </c:scaling>
        <c:delete val="1"/>
        <c:axPos val="b"/>
        <c:numFmt formatCode="ge" sourceLinked="1"/>
        <c:majorTickMark val="none"/>
        <c:minorTickMark val="none"/>
        <c:tickLblPos val="none"/>
        <c:crossAx val="131969792"/>
        <c:crosses val="autoZero"/>
        <c:auto val="1"/>
        <c:lblOffset val="100"/>
        <c:baseTimeUnit val="years"/>
      </c:dateAx>
      <c:valAx>
        <c:axId val="1319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301.06</c:v>
                </c:pt>
                <c:pt idx="1">
                  <c:v>303.85000000000002</c:v>
                </c:pt>
                <c:pt idx="2">
                  <c:v>289.2</c:v>
                </c:pt>
                <c:pt idx="3">
                  <c:v>282.12</c:v>
                </c:pt>
                <c:pt idx="4">
                  <c:v>221.64</c:v>
                </c:pt>
              </c:numCache>
            </c:numRef>
          </c:val>
        </c:ser>
        <c:dLbls>
          <c:showLegendKey val="0"/>
          <c:showVal val="0"/>
          <c:showCatName val="0"/>
          <c:showSerName val="0"/>
          <c:showPercent val="0"/>
          <c:showBubbleSize val="0"/>
        </c:dLbls>
        <c:gapWidth val="150"/>
        <c:axId val="131983616"/>
        <c:axId val="1319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248.89</c:v>
                </c:pt>
                <c:pt idx="4">
                  <c:v>250.84</c:v>
                </c:pt>
              </c:numCache>
            </c:numRef>
          </c:val>
          <c:smooth val="0"/>
        </c:ser>
        <c:dLbls>
          <c:showLegendKey val="0"/>
          <c:showVal val="0"/>
          <c:showCatName val="0"/>
          <c:showSerName val="0"/>
          <c:showPercent val="0"/>
          <c:showBubbleSize val="0"/>
        </c:dLbls>
        <c:marker val="1"/>
        <c:smooth val="0"/>
        <c:axId val="131983616"/>
        <c:axId val="131989888"/>
      </c:lineChart>
      <c:dateAx>
        <c:axId val="131983616"/>
        <c:scaling>
          <c:orientation val="minMax"/>
        </c:scaling>
        <c:delete val="1"/>
        <c:axPos val="b"/>
        <c:numFmt formatCode="ge" sourceLinked="1"/>
        <c:majorTickMark val="none"/>
        <c:minorTickMark val="none"/>
        <c:tickLblPos val="none"/>
        <c:crossAx val="131989888"/>
        <c:crosses val="autoZero"/>
        <c:auto val="1"/>
        <c:lblOffset val="100"/>
        <c:baseTimeUnit val="years"/>
      </c:dateAx>
      <c:valAx>
        <c:axId val="1319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X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鶴田町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13625</v>
      </c>
      <c r="AM8" s="47"/>
      <c r="AN8" s="47"/>
      <c r="AO8" s="47"/>
      <c r="AP8" s="47"/>
      <c r="AQ8" s="47"/>
      <c r="AR8" s="47"/>
      <c r="AS8" s="47"/>
      <c r="AT8" s="43">
        <f>データ!S6</f>
        <v>46.43</v>
      </c>
      <c r="AU8" s="43"/>
      <c r="AV8" s="43"/>
      <c r="AW8" s="43"/>
      <c r="AX8" s="43"/>
      <c r="AY8" s="43"/>
      <c r="AZ8" s="43"/>
      <c r="BA8" s="43"/>
      <c r="BB8" s="43">
        <f>データ!T6</f>
        <v>293.45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51.69</v>
      </c>
      <c r="J10" s="43"/>
      <c r="K10" s="43"/>
      <c r="L10" s="43"/>
      <c r="M10" s="43"/>
      <c r="N10" s="43"/>
      <c r="O10" s="43"/>
      <c r="P10" s="43">
        <f>データ!O6</f>
        <v>45.77</v>
      </c>
      <c r="Q10" s="43"/>
      <c r="R10" s="43"/>
      <c r="S10" s="43"/>
      <c r="T10" s="43"/>
      <c r="U10" s="43"/>
      <c r="V10" s="43"/>
      <c r="W10" s="43">
        <f>データ!P6</f>
        <v>97.65</v>
      </c>
      <c r="X10" s="43"/>
      <c r="Y10" s="43"/>
      <c r="Z10" s="43"/>
      <c r="AA10" s="43"/>
      <c r="AB10" s="43"/>
      <c r="AC10" s="43"/>
      <c r="AD10" s="47">
        <f>データ!Q6</f>
        <v>2804</v>
      </c>
      <c r="AE10" s="47"/>
      <c r="AF10" s="47"/>
      <c r="AG10" s="47"/>
      <c r="AH10" s="47"/>
      <c r="AI10" s="47"/>
      <c r="AJ10" s="47"/>
      <c r="AK10" s="2"/>
      <c r="AL10" s="47">
        <f>データ!U6</f>
        <v>6183</v>
      </c>
      <c r="AM10" s="47"/>
      <c r="AN10" s="47"/>
      <c r="AO10" s="47"/>
      <c r="AP10" s="47"/>
      <c r="AQ10" s="47"/>
      <c r="AR10" s="47"/>
      <c r="AS10" s="47"/>
      <c r="AT10" s="43">
        <f>データ!V6</f>
        <v>2.72</v>
      </c>
      <c r="AU10" s="43"/>
      <c r="AV10" s="43"/>
      <c r="AW10" s="43"/>
      <c r="AX10" s="43"/>
      <c r="AY10" s="43"/>
      <c r="AZ10" s="43"/>
      <c r="BA10" s="43"/>
      <c r="BB10" s="43">
        <f>データ!W6</f>
        <v>2273.16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2Nh5NqugxpsOHkg5WR6wb/zRnIE1nzLRuT/Nxkd9xQWeFu8COmvVkqbXOCzSlhXvxRDfWgwTkCeVgoE9S39kQw==" saltValue="Yk+lsxpuq8zV85h7VXRRy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BF1"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23841</v>
      </c>
      <c r="D6" s="31">
        <f t="shared" si="3"/>
        <v>46</v>
      </c>
      <c r="E6" s="31">
        <f t="shared" si="3"/>
        <v>17</v>
      </c>
      <c r="F6" s="31">
        <f t="shared" si="3"/>
        <v>1</v>
      </c>
      <c r="G6" s="31">
        <f t="shared" si="3"/>
        <v>0</v>
      </c>
      <c r="H6" s="31" t="str">
        <f t="shared" si="3"/>
        <v>青森県　鶴田町</v>
      </c>
      <c r="I6" s="31" t="str">
        <f t="shared" si="3"/>
        <v>法適用</v>
      </c>
      <c r="J6" s="31" t="str">
        <f t="shared" si="3"/>
        <v>下水道事業</v>
      </c>
      <c r="K6" s="31" t="str">
        <f t="shared" si="3"/>
        <v>公共下水道</v>
      </c>
      <c r="L6" s="31" t="str">
        <f t="shared" si="3"/>
        <v>Cd2</v>
      </c>
      <c r="M6" s="32" t="str">
        <f t="shared" si="3"/>
        <v>-</v>
      </c>
      <c r="N6" s="32">
        <f t="shared" si="3"/>
        <v>51.69</v>
      </c>
      <c r="O6" s="32">
        <f t="shared" si="3"/>
        <v>45.77</v>
      </c>
      <c r="P6" s="32">
        <f t="shared" si="3"/>
        <v>97.65</v>
      </c>
      <c r="Q6" s="32">
        <f t="shared" si="3"/>
        <v>2804</v>
      </c>
      <c r="R6" s="32">
        <f t="shared" si="3"/>
        <v>13625</v>
      </c>
      <c r="S6" s="32">
        <f t="shared" si="3"/>
        <v>46.43</v>
      </c>
      <c r="T6" s="32">
        <f t="shared" si="3"/>
        <v>293.45</v>
      </c>
      <c r="U6" s="32">
        <f t="shared" si="3"/>
        <v>6183</v>
      </c>
      <c r="V6" s="32">
        <f t="shared" si="3"/>
        <v>2.72</v>
      </c>
      <c r="W6" s="32">
        <f t="shared" si="3"/>
        <v>2273.16</v>
      </c>
      <c r="X6" s="33">
        <f>IF(X7="",NA(),X7)</f>
        <v>87.57</v>
      </c>
      <c r="Y6" s="33">
        <f t="shared" ref="Y6:AG6" si="4">IF(Y7="",NA(),Y7)</f>
        <v>97.09</v>
      </c>
      <c r="Z6" s="33">
        <f t="shared" si="4"/>
        <v>104.38</v>
      </c>
      <c r="AA6" s="33">
        <f t="shared" si="4"/>
        <v>120.13</v>
      </c>
      <c r="AB6" s="33">
        <f t="shared" si="4"/>
        <v>129.65</v>
      </c>
      <c r="AC6" s="33">
        <f t="shared" si="4"/>
        <v>87.46</v>
      </c>
      <c r="AD6" s="33">
        <f t="shared" si="4"/>
        <v>88.19</v>
      </c>
      <c r="AE6" s="33">
        <f t="shared" si="4"/>
        <v>91.36</v>
      </c>
      <c r="AF6" s="33">
        <f t="shared" si="4"/>
        <v>108.69</v>
      </c>
      <c r="AG6" s="33">
        <f t="shared" si="4"/>
        <v>110.8</v>
      </c>
      <c r="AH6" s="32" t="str">
        <f>IF(AH7="","",IF(AH7="-","【-】","【"&amp;SUBSTITUTE(TEXT(AH7,"#,##0.00"),"-","△")&amp;"】"))</f>
        <v>【108.23】</v>
      </c>
      <c r="AI6" s="33">
        <f>IF(AI7="",NA(),AI7)</f>
        <v>555.29999999999995</v>
      </c>
      <c r="AJ6" s="33">
        <f t="shared" ref="AJ6:AR6" si="5">IF(AJ7="",NA(),AJ7)</f>
        <v>530.28</v>
      </c>
      <c r="AK6" s="33">
        <f t="shared" si="5"/>
        <v>503.35</v>
      </c>
      <c r="AL6" s="33">
        <f t="shared" si="5"/>
        <v>373.75</v>
      </c>
      <c r="AM6" s="33">
        <f t="shared" si="5"/>
        <v>212.63</v>
      </c>
      <c r="AN6" s="33">
        <f t="shared" si="5"/>
        <v>229.99</v>
      </c>
      <c r="AO6" s="33">
        <f t="shared" si="5"/>
        <v>261.73</v>
      </c>
      <c r="AP6" s="33">
        <f t="shared" si="5"/>
        <v>285.58</v>
      </c>
      <c r="AQ6" s="33">
        <f t="shared" si="5"/>
        <v>29.24</v>
      </c>
      <c r="AR6" s="33">
        <f t="shared" si="5"/>
        <v>31.45</v>
      </c>
      <c r="AS6" s="32" t="str">
        <f>IF(AS7="","",IF(AS7="-","【-】","【"&amp;SUBSTITUTE(TEXT(AS7,"#,##0.00"),"-","△")&amp;"】"))</f>
        <v>【4.45】</v>
      </c>
      <c r="AT6" s="33">
        <f>IF(AT7="",NA(),AT7)</f>
        <v>452.87</v>
      </c>
      <c r="AU6" s="33">
        <f t="shared" ref="AU6:BC6" si="6">IF(AU7="",NA(),AU7)</f>
        <v>510.02</v>
      </c>
      <c r="AV6" s="33">
        <f t="shared" si="6"/>
        <v>228.63</v>
      </c>
      <c r="AW6" s="33">
        <f t="shared" si="6"/>
        <v>107.55</v>
      </c>
      <c r="AX6" s="33">
        <f t="shared" si="6"/>
        <v>122.37</v>
      </c>
      <c r="AY6" s="33">
        <f t="shared" si="6"/>
        <v>586.36</v>
      </c>
      <c r="AZ6" s="33">
        <f t="shared" si="6"/>
        <v>392.92</v>
      </c>
      <c r="BA6" s="33">
        <f t="shared" si="6"/>
        <v>519.04</v>
      </c>
      <c r="BB6" s="33">
        <f t="shared" si="6"/>
        <v>68.510000000000005</v>
      </c>
      <c r="BC6" s="33">
        <f t="shared" si="6"/>
        <v>70.16</v>
      </c>
      <c r="BD6" s="32" t="str">
        <f>IF(BD7="","",IF(BD7="-","【-】","【"&amp;SUBSTITUTE(TEXT(BD7,"#,##0.00"),"-","△")&amp;"】"))</f>
        <v>【57.41】</v>
      </c>
      <c r="BE6" s="33">
        <f>IF(BE7="",NA(),BE7)</f>
        <v>3991.13</v>
      </c>
      <c r="BF6" s="33">
        <f t="shared" ref="BF6:BN6" si="7">IF(BF7="",NA(),BF7)</f>
        <v>3494.61</v>
      </c>
      <c r="BG6" s="33">
        <f t="shared" si="7"/>
        <v>3279.49</v>
      </c>
      <c r="BH6" s="33">
        <f t="shared" si="7"/>
        <v>2614.2199999999998</v>
      </c>
      <c r="BI6" s="33">
        <f t="shared" si="7"/>
        <v>1024.1600000000001</v>
      </c>
      <c r="BJ6" s="33">
        <f t="shared" si="7"/>
        <v>1734.34</v>
      </c>
      <c r="BK6" s="33">
        <f t="shared" si="7"/>
        <v>1791.46</v>
      </c>
      <c r="BL6" s="33">
        <f t="shared" si="7"/>
        <v>1826.49</v>
      </c>
      <c r="BM6" s="33">
        <f t="shared" si="7"/>
        <v>1203.71</v>
      </c>
      <c r="BN6" s="33">
        <f t="shared" si="7"/>
        <v>1162.3599999999999</v>
      </c>
      <c r="BO6" s="32" t="str">
        <f>IF(BO7="","",IF(BO7="-","【-】","【"&amp;SUBSTITUTE(TEXT(BO7,"#,##0.00"),"-","△")&amp;"】"))</f>
        <v>【763.62】</v>
      </c>
      <c r="BP6" s="33">
        <f>IF(BP7="",NA(),BP7)</f>
        <v>46.78</v>
      </c>
      <c r="BQ6" s="33">
        <f t="shared" ref="BQ6:BY6" si="8">IF(BQ7="",NA(),BQ7)</f>
        <v>46.94</v>
      </c>
      <c r="BR6" s="33">
        <f t="shared" si="8"/>
        <v>49.03</v>
      </c>
      <c r="BS6" s="33">
        <f t="shared" si="8"/>
        <v>50.46</v>
      </c>
      <c r="BT6" s="33">
        <f t="shared" si="8"/>
        <v>64.33</v>
      </c>
      <c r="BU6" s="33">
        <f t="shared" si="8"/>
        <v>55.91</v>
      </c>
      <c r="BV6" s="33">
        <f t="shared" si="8"/>
        <v>51.28</v>
      </c>
      <c r="BW6" s="33">
        <f t="shared" si="8"/>
        <v>48</v>
      </c>
      <c r="BX6" s="33">
        <f t="shared" si="8"/>
        <v>69.739999999999995</v>
      </c>
      <c r="BY6" s="33">
        <f t="shared" si="8"/>
        <v>68.209999999999994</v>
      </c>
      <c r="BZ6" s="32" t="str">
        <f>IF(BZ7="","",IF(BZ7="-","【-】","【"&amp;SUBSTITUTE(TEXT(BZ7,"#,##0.00"),"-","△")&amp;"】"))</f>
        <v>【98.53】</v>
      </c>
      <c r="CA6" s="33">
        <f>IF(CA7="",NA(),CA7)</f>
        <v>301.06</v>
      </c>
      <c r="CB6" s="33">
        <f t="shared" ref="CB6:CJ6" si="9">IF(CB7="",NA(),CB7)</f>
        <v>303.85000000000002</v>
      </c>
      <c r="CC6" s="33">
        <f t="shared" si="9"/>
        <v>289.2</v>
      </c>
      <c r="CD6" s="33">
        <f t="shared" si="9"/>
        <v>282.12</v>
      </c>
      <c r="CE6" s="33">
        <f t="shared" si="9"/>
        <v>221.64</v>
      </c>
      <c r="CF6" s="33">
        <f t="shared" si="9"/>
        <v>284.98</v>
      </c>
      <c r="CG6" s="33">
        <f t="shared" si="9"/>
        <v>311.81</v>
      </c>
      <c r="CH6" s="33">
        <f t="shared" si="9"/>
        <v>334.37</v>
      </c>
      <c r="CI6" s="33">
        <f t="shared" si="9"/>
        <v>248.89</v>
      </c>
      <c r="CJ6" s="33">
        <f t="shared" si="9"/>
        <v>250.84</v>
      </c>
      <c r="CK6" s="32" t="str">
        <f>IF(CK7="","",IF(CK7="-","【-】","【"&amp;SUBSTITUTE(TEXT(CK7,"#,##0.00"),"-","△")&amp;"】"))</f>
        <v>【139.70】</v>
      </c>
      <c r="CL6" s="33">
        <f>IF(CL7="",NA(),CL7)</f>
        <v>44.59</v>
      </c>
      <c r="CM6" s="33">
        <f t="shared" ref="CM6:CU6" si="10">IF(CM7="",NA(),CM7)</f>
        <v>47.63</v>
      </c>
      <c r="CN6" s="33">
        <f t="shared" si="10"/>
        <v>49.28</v>
      </c>
      <c r="CO6" s="33">
        <f t="shared" si="10"/>
        <v>49.08</v>
      </c>
      <c r="CP6" s="33">
        <f t="shared" si="10"/>
        <v>51.11</v>
      </c>
      <c r="CQ6" s="33">
        <f t="shared" si="10"/>
        <v>41.48</v>
      </c>
      <c r="CR6" s="33">
        <f t="shared" si="10"/>
        <v>41.95</v>
      </c>
      <c r="CS6" s="33">
        <f t="shared" si="10"/>
        <v>40.71</v>
      </c>
      <c r="CT6" s="33">
        <f t="shared" si="10"/>
        <v>49.89</v>
      </c>
      <c r="CU6" s="33">
        <f t="shared" si="10"/>
        <v>49.39</v>
      </c>
      <c r="CV6" s="32" t="str">
        <f>IF(CV7="","",IF(CV7="-","【-】","【"&amp;SUBSTITUTE(TEXT(CV7,"#,##0.00"),"-","△")&amp;"】"))</f>
        <v>【60.01】</v>
      </c>
      <c r="CW6" s="33">
        <f>IF(CW7="",NA(),CW7)</f>
        <v>50.86</v>
      </c>
      <c r="CX6" s="33">
        <f t="shared" ref="CX6:DF6" si="11">IF(CX7="",NA(),CX7)</f>
        <v>50.98</v>
      </c>
      <c r="CY6" s="33">
        <f t="shared" si="11"/>
        <v>53.15</v>
      </c>
      <c r="CZ6" s="33">
        <f t="shared" si="11"/>
        <v>54.96</v>
      </c>
      <c r="DA6" s="33">
        <f t="shared" si="11"/>
        <v>56.98</v>
      </c>
      <c r="DB6" s="33">
        <f t="shared" si="11"/>
        <v>65.739999999999995</v>
      </c>
      <c r="DC6" s="33">
        <f t="shared" si="11"/>
        <v>64.459999999999994</v>
      </c>
      <c r="DD6" s="33">
        <f t="shared" si="11"/>
        <v>63.45</v>
      </c>
      <c r="DE6" s="33">
        <f t="shared" si="11"/>
        <v>84.73</v>
      </c>
      <c r="DF6" s="33">
        <f t="shared" si="11"/>
        <v>83.96</v>
      </c>
      <c r="DG6" s="32" t="str">
        <f>IF(DG7="","",IF(DG7="-","【-】","【"&amp;SUBSTITUTE(TEXT(DG7,"#,##0.00"),"-","△")&amp;"】"))</f>
        <v>【94.73】</v>
      </c>
      <c r="DH6" s="33">
        <f>IF(DH7="",NA(),DH7)</f>
        <v>1.37</v>
      </c>
      <c r="DI6" s="33">
        <f t="shared" ref="DI6:DQ6" si="12">IF(DI7="",NA(),DI7)</f>
        <v>7.47</v>
      </c>
      <c r="DJ6" s="33">
        <f t="shared" si="12"/>
        <v>8.56</v>
      </c>
      <c r="DK6" s="33">
        <f t="shared" si="12"/>
        <v>20.75</v>
      </c>
      <c r="DL6" s="33">
        <f t="shared" si="12"/>
        <v>23.41</v>
      </c>
      <c r="DM6" s="33">
        <f t="shared" si="12"/>
        <v>4.43</v>
      </c>
      <c r="DN6" s="33">
        <f t="shared" si="12"/>
        <v>6.22</v>
      </c>
      <c r="DO6" s="33">
        <f t="shared" si="12"/>
        <v>7.52</v>
      </c>
      <c r="DP6" s="33">
        <f t="shared" si="12"/>
        <v>21.09</v>
      </c>
      <c r="DQ6" s="33">
        <f t="shared" si="12"/>
        <v>22.6</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【4.56】</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0.03</v>
      </c>
      <c r="EM6" s="33">
        <f t="shared" si="14"/>
        <v>0.15</v>
      </c>
      <c r="EN6" s="32" t="str">
        <f>IF(EN7="","",IF(EN7="-","【-】","【"&amp;SUBSTITUTE(TEXT(EN7,"#,##0.00"),"-","△")&amp;"】"))</f>
        <v>【0.23】</v>
      </c>
    </row>
    <row r="7" spans="1:147" s="34" customFormat="1">
      <c r="A7" s="26"/>
      <c r="B7" s="35">
        <v>2015</v>
      </c>
      <c r="C7" s="35">
        <v>23841</v>
      </c>
      <c r="D7" s="35">
        <v>46</v>
      </c>
      <c r="E7" s="35">
        <v>17</v>
      </c>
      <c r="F7" s="35">
        <v>1</v>
      </c>
      <c r="G7" s="35">
        <v>0</v>
      </c>
      <c r="H7" s="35" t="s">
        <v>96</v>
      </c>
      <c r="I7" s="35" t="s">
        <v>97</v>
      </c>
      <c r="J7" s="35" t="s">
        <v>98</v>
      </c>
      <c r="K7" s="35" t="s">
        <v>99</v>
      </c>
      <c r="L7" s="35" t="s">
        <v>100</v>
      </c>
      <c r="M7" s="36" t="s">
        <v>101</v>
      </c>
      <c r="N7" s="36">
        <v>51.69</v>
      </c>
      <c r="O7" s="36">
        <v>45.77</v>
      </c>
      <c r="P7" s="36">
        <v>97.65</v>
      </c>
      <c r="Q7" s="36">
        <v>2804</v>
      </c>
      <c r="R7" s="36">
        <v>13625</v>
      </c>
      <c r="S7" s="36">
        <v>46.43</v>
      </c>
      <c r="T7" s="36">
        <v>293.45</v>
      </c>
      <c r="U7" s="36">
        <v>6183</v>
      </c>
      <c r="V7" s="36">
        <v>2.72</v>
      </c>
      <c r="W7" s="36">
        <v>2273.16</v>
      </c>
      <c r="X7" s="36">
        <v>87.57</v>
      </c>
      <c r="Y7" s="36">
        <v>97.09</v>
      </c>
      <c r="Z7" s="36">
        <v>104.38</v>
      </c>
      <c r="AA7" s="36">
        <v>120.13</v>
      </c>
      <c r="AB7" s="36">
        <v>129.65</v>
      </c>
      <c r="AC7" s="36">
        <v>87.46</v>
      </c>
      <c r="AD7" s="36">
        <v>88.19</v>
      </c>
      <c r="AE7" s="36">
        <v>91.36</v>
      </c>
      <c r="AF7" s="36">
        <v>108.69</v>
      </c>
      <c r="AG7" s="36">
        <v>110.8</v>
      </c>
      <c r="AH7" s="36">
        <v>108.23</v>
      </c>
      <c r="AI7" s="36">
        <v>555.29999999999995</v>
      </c>
      <c r="AJ7" s="36">
        <v>530.28</v>
      </c>
      <c r="AK7" s="36">
        <v>503.35</v>
      </c>
      <c r="AL7" s="36">
        <v>373.75</v>
      </c>
      <c r="AM7" s="36">
        <v>212.63</v>
      </c>
      <c r="AN7" s="36">
        <v>229.99</v>
      </c>
      <c r="AO7" s="36">
        <v>261.73</v>
      </c>
      <c r="AP7" s="36">
        <v>285.58</v>
      </c>
      <c r="AQ7" s="36">
        <v>29.24</v>
      </c>
      <c r="AR7" s="36">
        <v>31.45</v>
      </c>
      <c r="AS7" s="36">
        <v>4.45</v>
      </c>
      <c r="AT7" s="36">
        <v>452.87</v>
      </c>
      <c r="AU7" s="36">
        <v>510.02</v>
      </c>
      <c r="AV7" s="36">
        <v>228.63</v>
      </c>
      <c r="AW7" s="36">
        <v>107.55</v>
      </c>
      <c r="AX7" s="36">
        <v>122.37</v>
      </c>
      <c r="AY7" s="36">
        <v>586.36</v>
      </c>
      <c r="AZ7" s="36">
        <v>392.92</v>
      </c>
      <c r="BA7" s="36">
        <v>519.04</v>
      </c>
      <c r="BB7" s="36">
        <v>68.510000000000005</v>
      </c>
      <c r="BC7" s="36">
        <v>70.16</v>
      </c>
      <c r="BD7" s="36">
        <v>57.41</v>
      </c>
      <c r="BE7" s="36">
        <v>3991.13</v>
      </c>
      <c r="BF7" s="36">
        <v>3494.61</v>
      </c>
      <c r="BG7" s="36">
        <v>3279.49</v>
      </c>
      <c r="BH7" s="36">
        <v>2614.2199999999998</v>
      </c>
      <c r="BI7" s="36">
        <v>1024.1600000000001</v>
      </c>
      <c r="BJ7" s="36">
        <v>1734.34</v>
      </c>
      <c r="BK7" s="36">
        <v>1791.46</v>
      </c>
      <c r="BL7" s="36">
        <v>1826.49</v>
      </c>
      <c r="BM7" s="36">
        <v>1203.71</v>
      </c>
      <c r="BN7" s="36">
        <v>1162.3599999999999</v>
      </c>
      <c r="BO7" s="36">
        <v>763.62</v>
      </c>
      <c r="BP7" s="36">
        <v>46.78</v>
      </c>
      <c r="BQ7" s="36">
        <v>46.94</v>
      </c>
      <c r="BR7" s="36">
        <v>49.03</v>
      </c>
      <c r="BS7" s="36">
        <v>50.46</v>
      </c>
      <c r="BT7" s="36">
        <v>64.33</v>
      </c>
      <c r="BU7" s="36">
        <v>55.91</v>
      </c>
      <c r="BV7" s="36">
        <v>51.28</v>
      </c>
      <c r="BW7" s="36">
        <v>48</v>
      </c>
      <c r="BX7" s="36">
        <v>69.739999999999995</v>
      </c>
      <c r="BY7" s="36">
        <v>68.209999999999994</v>
      </c>
      <c r="BZ7" s="36">
        <v>98.53</v>
      </c>
      <c r="CA7" s="36">
        <v>301.06</v>
      </c>
      <c r="CB7" s="36">
        <v>303.85000000000002</v>
      </c>
      <c r="CC7" s="36">
        <v>289.2</v>
      </c>
      <c r="CD7" s="36">
        <v>282.12</v>
      </c>
      <c r="CE7" s="36">
        <v>221.64</v>
      </c>
      <c r="CF7" s="36">
        <v>284.98</v>
      </c>
      <c r="CG7" s="36">
        <v>311.81</v>
      </c>
      <c r="CH7" s="36">
        <v>334.37</v>
      </c>
      <c r="CI7" s="36">
        <v>248.89</v>
      </c>
      <c r="CJ7" s="36">
        <v>250.84</v>
      </c>
      <c r="CK7" s="36">
        <v>139.69999999999999</v>
      </c>
      <c r="CL7" s="36">
        <v>44.59</v>
      </c>
      <c r="CM7" s="36">
        <v>47.63</v>
      </c>
      <c r="CN7" s="36">
        <v>49.28</v>
      </c>
      <c r="CO7" s="36">
        <v>49.08</v>
      </c>
      <c r="CP7" s="36">
        <v>51.11</v>
      </c>
      <c r="CQ7" s="36">
        <v>41.48</v>
      </c>
      <c r="CR7" s="36">
        <v>41.95</v>
      </c>
      <c r="CS7" s="36">
        <v>40.71</v>
      </c>
      <c r="CT7" s="36">
        <v>49.89</v>
      </c>
      <c r="CU7" s="36">
        <v>49.39</v>
      </c>
      <c r="CV7" s="36">
        <v>60.01</v>
      </c>
      <c r="CW7" s="36">
        <v>50.86</v>
      </c>
      <c r="CX7" s="36">
        <v>50.98</v>
      </c>
      <c r="CY7" s="36">
        <v>53.15</v>
      </c>
      <c r="CZ7" s="36">
        <v>54.96</v>
      </c>
      <c r="DA7" s="36">
        <v>56.98</v>
      </c>
      <c r="DB7" s="36">
        <v>65.739999999999995</v>
      </c>
      <c r="DC7" s="36">
        <v>64.459999999999994</v>
      </c>
      <c r="DD7" s="36">
        <v>63.45</v>
      </c>
      <c r="DE7" s="36">
        <v>84.73</v>
      </c>
      <c r="DF7" s="36">
        <v>83.96</v>
      </c>
      <c r="DG7" s="36">
        <v>94.73</v>
      </c>
      <c r="DH7" s="36">
        <v>1.37</v>
      </c>
      <c r="DI7" s="36">
        <v>7.47</v>
      </c>
      <c r="DJ7" s="36">
        <v>8.56</v>
      </c>
      <c r="DK7" s="36">
        <v>20.75</v>
      </c>
      <c r="DL7" s="36">
        <v>23.41</v>
      </c>
      <c r="DM7" s="36">
        <v>4.43</v>
      </c>
      <c r="DN7" s="36">
        <v>6.22</v>
      </c>
      <c r="DO7" s="36">
        <v>7.52</v>
      </c>
      <c r="DP7" s="36">
        <v>21.09</v>
      </c>
      <c r="DQ7" s="36">
        <v>22.6</v>
      </c>
      <c r="DR7" s="36">
        <v>36.85</v>
      </c>
      <c r="DS7" s="36">
        <v>0</v>
      </c>
      <c r="DT7" s="36">
        <v>0</v>
      </c>
      <c r="DU7" s="36">
        <v>0</v>
      </c>
      <c r="DV7" s="36">
        <v>0</v>
      </c>
      <c r="DW7" s="36">
        <v>0</v>
      </c>
      <c r="DX7" s="36">
        <v>0</v>
      </c>
      <c r="DY7" s="36">
        <v>0</v>
      </c>
      <c r="DZ7" s="36">
        <v>0</v>
      </c>
      <c r="EA7" s="36">
        <v>0</v>
      </c>
      <c r="EB7" s="36">
        <v>0</v>
      </c>
      <c r="EC7" s="36">
        <v>4.5599999999999996</v>
      </c>
      <c r="ED7" s="36">
        <v>0</v>
      </c>
      <c r="EE7" s="36">
        <v>0</v>
      </c>
      <c r="EF7" s="36">
        <v>0</v>
      </c>
      <c r="EG7" s="36">
        <v>0</v>
      </c>
      <c r="EH7" s="36">
        <v>0</v>
      </c>
      <c r="EI7" s="36">
        <v>0</v>
      </c>
      <c r="EJ7" s="36">
        <v>0.14000000000000001</v>
      </c>
      <c r="EK7" s="36">
        <v>0</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2017-02-14T01:08:58Z</cp:lastPrinted>
  <dcterms:created xsi:type="dcterms:W3CDTF">2017-02-08T02:34:08Z</dcterms:created>
  <dcterms:modified xsi:type="dcterms:W3CDTF">2017-02-20T05:58:06Z</dcterms:modified>
  <cp:category/>
</cp:coreProperties>
</file>