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0.23.150\建設水道課9129$\地方公営企業\経営比較分析表\H28年度\提出\差替後024066 横浜町（下水道事業（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<sst xmlns="http://schemas.openxmlformats.org/spreadsheetml/2006/main" count="221" uniqueCount="111">
  <si>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</si>
  <si>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</si>
  <si>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</si>
  <si>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</si>
  <si>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</si>
  <si>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</si>
  <si>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</si>
  <si>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</si>
  <si>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</si>
  <si>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</si>
  <si>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</si>
  <si>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</si>
  <si>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</si>
  <si>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</si>
  <si>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</si>
  <si>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</si>
  <si>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</si>
  <si>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</si>
  <si>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</si>
  <si>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</si>
  <si>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</si>
  <si>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</si>
  <si>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</si>
  <si>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</si>
  <si>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</si>
  <si>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</si>
  <si>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</si>
  <si>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</si>
  <si>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</si>
  <si>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</si>
  <si>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</si>
  <si>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</si>
  <si>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</si>
  <si>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</si>
  <si>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</si>
  <si>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</si>
  <si>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</si>
  <si>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</si>
  <si>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</si>
  <si>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</si>
  <si>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</si>
  <si>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</si>
  <si>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</si>
  <si>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</si>
  <si>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</si>
  <si>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</si>
  <si>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</si>
  <si>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</si>
  <si>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</si>
  <si>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</si>
  <si>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</si>
  <si>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</si>
  <si>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</si>
  <si>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</si>
  <si>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</si>
  <si>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</si>
  <si>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</si>
  <si>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</si>
  <si>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</si>
  <si>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</si>
  <si>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</si>
  <si>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</si>
  <si>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</si>
  <si>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</si>
  <si>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</si>
  <si>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</si>
  <si>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</si>
  <si>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</si>
  <si>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</si>
  <si>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</si>
  <si>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</si>
  <si>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</si>
  <si>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</si>
  <si>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</si>
  <si>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</si>
  <si>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</si>
  <si>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</si>
  <si>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</si>
  <si>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</si>
  <si>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</si>
  <si>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</si>
  <si>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</si>
  <si>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</si>
  <si>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</si>
  <si>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</si>
  <si>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</si>
  <si>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</si>
  <si>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</si>
  <si>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</si>
  <si>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</si>
  <si>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</si>
  <si>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</si>
  <si>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</si>
  <si>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</si>
  <si>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</si>
  <si>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</si>
  <si>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横浜町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</si>
  <si>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</si>
  <si>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</si>
  <si>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</si>
  <si>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</si>
  <si>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</si>
  <si>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</si>
  <si>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</si>
  <si>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</si>
  <si>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</si>
  <si>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</si>
  <si>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</si>
  <si>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区域内の人口が少なく、未加入者に関しても高齢者や生活困窮者等がほとんどであるため、水洗化率等の増加は厳しいものがある。そのため、料金収入のみでの経営が不可能であり、現在は、一般会計からの繰入金により賄っている。近年施設の老朽化により機器の故障が相次ぎ汚水処理原価が高い状態を維持している。平成28・29年度に施設の機能強化を行うため、企業債の増加と汚水処理原価の増加が予想される。</t>
    <phoneticPr fontId="4"/>
  </si>
  <si>
    <t>現在の施設は、平成9年度から供用を開始しており、施設の老朽化が著しい状態だが、平成28・29年度にかけて機能強化対策事業により、管路以外は改善する見込みである。管路に関しては、機能強化対策に係る調査では問題が無かったため、将来的に耐震診断等を行った際に再度検討したい。また、管路の更新の際は、アセットマネジメントにより、計画的な管路更新を行いたい。</t>
    <phoneticPr fontId="4"/>
  </si>
  <si>
    <t>現在、料金収入のみでは経営が不可能な状態であり、一般会計からの繰入により賄っている。平成28・29年度にかけて機能強化対策事業により、施設内の老朽化した機器を更新するため、企業債等の増加が見込まれる。今後は、例年同様に加入促進を行い、新規加入による料金収入の増加と、将来的に計画的な施設更新が行えるようアセットマネジメントの導入を図り、適正な維持管理により健全な経営を行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</si>
</sst>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7843696"/>
        <c:axId val="4478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47843696"/>
        <c:axId val="447842912"/>
      </c:lineChart>
      <c:dateAx>
        <c:axId val="447843696"/>
        <c:scaling>
          <c:orientation val="minMax"/>
        </c:scaling>
        <c:delete val="1"/>
        <c:axPos val="b"/>
        <c:numFmt formatCode="ge" sourceLinked="1"/>
        <c:majorTickMark val="none"/>
        <c:minorTickMark val="none"/>
        <c:tickLblPos val="none"/>
        <c:crossAx val="447842912"/>
        <c:crosses val="autoZero"/>
        <c:auto val="1"/>
        <c:lblOffset val="100"/>
        <c:baseTimeUnit val="years"/>
      </c:dateAx>
      <c:valAx>
        <c:axId val="4478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46.02</c:v>
                </c:pt>
                <c:pt idx="1">
                  <c:v>44.25</c:v>
                </c:pt>
                <c:pt idx="2">
                  <c:v>53.98</c:v>
                </c:pt>
                <c:pt idx="3">
                  <c:v>48.67</c:v>
                </c:pt>
                <c:pt idx="4">
                  <c:v>46.02</c:v>
                </c:pt>
              </c:numCache>
            </c:numRef>
          </c:val>
        </c:ser>
        <c:dLbls>
          <c:showLegendKey val="0"/>
          <c:showVal val="0"/>
          <c:showCatName val="0"/>
          <c:showSerName val="0"/>
          <c:showPercent val="0"/>
          <c:showBubbleSize val="0"/>
        </c:dLbls>
        <c:gapWidth val="150"/>
        <c:axId val="524597904"/>
        <c:axId val="52459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524597904"/>
        <c:axId val="524598296"/>
      </c:lineChart>
      <c:dateAx>
        <c:axId val="524597904"/>
        <c:scaling>
          <c:orientation val="minMax"/>
        </c:scaling>
        <c:delete val="1"/>
        <c:axPos val="b"/>
        <c:numFmt formatCode="ge" sourceLinked="1"/>
        <c:majorTickMark val="none"/>
        <c:minorTickMark val="none"/>
        <c:tickLblPos val="none"/>
        <c:crossAx val="524598296"/>
        <c:crosses val="autoZero"/>
        <c:auto val="1"/>
        <c:lblOffset val="100"/>
        <c:baseTimeUnit val="years"/>
      </c:dateAx>
      <c:valAx>
        <c:axId val="52459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9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70.03</c:v>
                </c:pt>
                <c:pt idx="1">
                  <c:v>71.48</c:v>
                </c:pt>
                <c:pt idx="2">
                  <c:v>75.52</c:v>
                </c:pt>
                <c:pt idx="3">
                  <c:v>74.64</c:v>
                </c:pt>
                <c:pt idx="4">
                  <c:v>83.33</c:v>
                </c:pt>
              </c:numCache>
            </c:numRef>
          </c:val>
        </c:ser>
        <c:dLbls>
          <c:showLegendKey val="0"/>
          <c:showVal val="0"/>
          <c:showCatName val="0"/>
          <c:showSerName val="0"/>
          <c:showPercent val="0"/>
          <c:showBubbleSize val="0"/>
        </c:dLbls>
        <c:gapWidth val="150"/>
        <c:axId val="441287360"/>
        <c:axId val="44128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41287360"/>
        <c:axId val="441286968"/>
      </c:lineChart>
      <c:dateAx>
        <c:axId val="441287360"/>
        <c:scaling>
          <c:orientation val="minMax"/>
        </c:scaling>
        <c:delete val="1"/>
        <c:axPos val="b"/>
        <c:numFmt formatCode="ge" sourceLinked="1"/>
        <c:majorTickMark val="none"/>
        <c:minorTickMark val="none"/>
        <c:tickLblPos val="none"/>
        <c:crossAx val="441286968"/>
        <c:crosses val="autoZero"/>
        <c:auto val="1"/>
        <c:lblOffset val="100"/>
        <c:baseTimeUnit val="years"/>
      </c:dateAx>
      <c:valAx>
        <c:axId val="44128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2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74.92</c:v>
                </c:pt>
                <c:pt idx="1">
                  <c:v>82.47</c:v>
                </c:pt>
                <c:pt idx="2">
                  <c:v>85.58</c:v>
                </c:pt>
                <c:pt idx="3">
                  <c:v>83.31</c:v>
                </c:pt>
                <c:pt idx="4">
                  <c:v>82.39</c:v>
                </c:pt>
              </c:numCache>
            </c:numRef>
          </c:val>
        </c:ser>
        <c:dLbls>
          <c:showLegendKey val="0"/>
          <c:showVal val="0"/>
          <c:showCatName val="0"/>
          <c:showSerName val="0"/>
          <c:showPercent val="0"/>
          <c:showBubbleSize val="0"/>
        </c:dLbls>
        <c:gapWidth val="150"/>
        <c:axId val="524592808"/>
        <c:axId val="5245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92808"/>
        <c:axId val="524590848"/>
      </c:lineChart>
      <c:dateAx>
        <c:axId val="524592808"/>
        <c:scaling>
          <c:orientation val="minMax"/>
        </c:scaling>
        <c:delete val="1"/>
        <c:axPos val="b"/>
        <c:numFmt formatCode="ge" sourceLinked="1"/>
        <c:majorTickMark val="none"/>
        <c:minorTickMark val="none"/>
        <c:tickLblPos val="none"/>
        <c:crossAx val="524590848"/>
        <c:crosses val="autoZero"/>
        <c:auto val="1"/>
        <c:lblOffset val="100"/>
        <c:baseTimeUnit val="years"/>
      </c:dateAx>
      <c:valAx>
        <c:axId val="5245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9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4592024"/>
        <c:axId val="52459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92024"/>
        <c:axId val="524591240"/>
      </c:lineChart>
      <c:dateAx>
        <c:axId val="524592024"/>
        <c:scaling>
          <c:orientation val="minMax"/>
        </c:scaling>
        <c:delete val="1"/>
        <c:axPos val="b"/>
        <c:numFmt formatCode="ge" sourceLinked="1"/>
        <c:majorTickMark val="none"/>
        <c:minorTickMark val="none"/>
        <c:tickLblPos val="none"/>
        <c:crossAx val="524591240"/>
        <c:crosses val="autoZero"/>
        <c:auto val="1"/>
        <c:lblOffset val="100"/>
        <c:baseTimeUnit val="years"/>
      </c:dateAx>
      <c:valAx>
        <c:axId val="52459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9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4595160"/>
        <c:axId val="52458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95160"/>
        <c:axId val="524585360"/>
      </c:lineChart>
      <c:dateAx>
        <c:axId val="524595160"/>
        <c:scaling>
          <c:orientation val="minMax"/>
        </c:scaling>
        <c:delete val="1"/>
        <c:axPos val="b"/>
        <c:numFmt formatCode="ge" sourceLinked="1"/>
        <c:majorTickMark val="none"/>
        <c:minorTickMark val="none"/>
        <c:tickLblPos val="none"/>
        <c:crossAx val="524585360"/>
        <c:crosses val="autoZero"/>
        <c:auto val="1"/>
        <c:lblOffset val="100"/>
        <c:baseTimeUnit val="years"/>
      </c:dateAx>
      <c:valAx>
        <c:axId val="52458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9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4593984"/>
        <c:axId val="52459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93984"/>
        <c:axId val="524590064"/>
      </c:lineChart>
      <c:dateAx>
        <c:axId val="524593984"/>
        <c:scaling>
          <c:orientation val="minMax"/>
        </c:scaling>
        <c:delete val="1"/>
        <c:axPos val="b"/>
        <c:numFmt formatCode="ge" sourceLinked="1"/>
        <c:majorTickMark val="none"/>
        <c:minorTickMark val="none"/>
        <c:tickLblPos val="none"/>
        <c:crossAx val="524590064"/>
        <c:crosses val="autoZero"/>
        <c:auto val="1"/>
        <c:lblOffset val="100"/>
        <c:baseTimeUnit val="years"/>
      </c:dateAx>
      <c:valAx>
        <c:axId val="52459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4586928"/>
        <c:axId val="52458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586928"/>
        <c:axId val="524586536"/>
      </c:lineChart>
      <c:dateAx>
        <c:axId val="524586928"/>
        <c:scaling>
          <c:orientation val="minMax"/>
        </c:scaling>
        <c:delete val="1"/>
        <c:axPos val="b"/>
        <c:numFmt formatCode="ge" sourceLinked="1"/>
        <c:majorTickMark val="none"/>
        <c:minorTickMark val="none"/>
        <c:tickLblPos val="none"/>
        <c:crossAx val="524586536"/>
        <c:crosses val="autoZero"/>
        <c:auto val="1"/>
        <c:lblOffset val="100"/>
        <c:baseTimeUnit val="years"/>
      </c:dateAx>
      <c:valAx>
        <c:axId val="52458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8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1572.25</c:v>
                </c:pt>
                <c:pt idx="1">
                  <c:v>1362.31</c:v>
                </c:pt>
                <c:pt idx="2">
                  <c:v>1367.32</c:v>
                </c:pt>
                <c:pt idx="3">
                  <c:v>1279.3599999999999</c:v>
                </c:pt>
                <c:pt idx="4">
                  <c:v>1214.23</c:v>
                </c:pt>
              </c:numCache>
            </c:numRef>
          </c:val>
        </c:ser>
        <c:dLbls>
          <c:showLegendKey val="0"/>
          <c:showVal val="0"/>
          <c:showCatName val="0"/>
          <c:showSerName val="0"/>
          <c:showPercent val="0"/>
          <c:showBubbleSize val="0"/>
        </c:dLbls>
        <c:gapWidth val="150"/>
        <c:axId val="524588496"/>
        <c:axId val="52458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524588496"/>
        <c:axId val="524585752"/>
      </c:lineChart>
      <c:dateAx>
        <c:axId val="524588496"/>
        <c:scaling>
          <c:orientation val="minMax"/>
        </c:scaling>
        <c:delete val="1"/>
        <c:axPos val="b"/>
        <c:numFmt formatCode="ge" sourceLinked="1"/>
        <c:majorTickMark val="none"/>
        <c:minorTickMark val="none"/>
        <c:tickLblPos val="none"/>
        <c:crossAx val="524585752"/>
        <c:crosses val="autoZero"/>
        <c:auto val="1"/>
        <c:lblOffset val="100"/>
        <c:baseTimeUnit val="years"/>
      </c:dateAx>
      <c:valAx>
        <c:axId val="52458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8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69.53</c:v>
                </c:pt>
                <c:pt idx="1">
                  <c:v>115.3</c:v>
                </c:pt>
                <c:pt idx="2">
                  <c:v>43.96</c:v>
                </c:pt>
                <c:pt idx="3">
                  <c:v>41.75</c:v>
                </c:pt>
                <c:pt idx="4">
                  <c:v>46.31</c:v>
                </c:pt>
              </c:numCache>
            </c:numRef>
          </c:val>
        </c:ser>
        <c:dLbls>
          <c:showLegendKey val="0"/>
          <c:showVal val="0"/>
          <c:showCatName val="0"/>
          <c:showSerName val="0"/>
          <c:showPercent val="0"/>
          <c:showBubbleSize val="0"/>
        </c:dLbls>
        <c:gapWidth val="150"/>
        <c:axId val="524594768"/>
        <c:axId val="52458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524594768"/>
        <c:axId val="524587320"/>
      </c:lineChart>
      <c:dateAx>
        <c:axId val="524594768"/>
        <c:scaling>
          <c:orientation val="minMax"/>
        </c:scaling>
        <c:delete val="1"/>
        <c:axPos val="b"/>
        <c:numFmt formatCode="ge" sourceLinked="1"/>
        <c:majorTickMark val="none"/>
        <c:minorTickMark val="none"/>
        <c:tickLblPos val="none"/>
        <c:crossAx val="524587320"/>
        <c:crosses val="autoZero"/>
        <c:auto val="1"/>
        <c:lblOffset val="100"/>
        <c:baseTimeUnit val="years"/>
      </c:dateAx>
      <c:valAx>
        <c:axId val="52458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9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169.65</c:v>
                </c:pt>
                <c:pt idx="1">
                  <c:v>118.69</c:v>
                </c:pt>
                <c:pt idx="2">
                  <c:v>245.42</c:v>
                </c:pt>
                <c:pt idx="3">
                  <c:v>288.12</c:v>
                </c:pt>
                <c:pt idx="4">
                  <c:v>277.94</c:v>
                </c:pt>
              </c:numCache>
            </c:numRef>
          </c:val>
        </c:ser>
        <c:dLbls>
          <c:showLegendKey val="0"/>
          <c:showVal val="0"/>
          <c:showCatName val="0"/>
          <c:showSerName val="0"/>
          <c:showPercent val="0"/>
          <c:showBubbleSize val="0"/>
        </c:dLbls>
        <c:gapWidth val="150"/>
        <c:axId val="524595944"/>
        <c:axId val="5245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524595944"/>
        <c:axId val="524587712"/>
      </c:lineChart>
      <c:dateAx>
        <c:axId val="524595944"/>
        <c:scaling>
          <c:orientation val="minMax"/>
        </c:scaling>
        <c:delete val="1"/>
        <c:axPos val="b"/>
        <c:numFmt formatCode="ge" sourceLinked="1"/>
        <c:majorTickMark val="none"/>
        <c:minorTickMark val="none"/>
        <c:tickLblPos val="none"/>
        <c:crossAx val="524587712"/>
        <c:crosses val="autoZero"/>
        <c:auto val="1"/>
        <c:lblOffset val="100"/>
        <c:baseTimeUnit val="years"/>
      </c:dateAx>
      <c:valAx>
        <c:axId val="5245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9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25"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青森県　横浜町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4775</v>
      </c>
      <c r="AM8" s="47"/>
      <c r="AN8" s="47"/>
      <c r="AO8" s="47"/>
      <c r="AP8" s="47"/>
      <c r="AQ8" s="47"/>
      <c r="AR8" s="47"/>
      <c r="AS8" s="47"/>
      <c r="AT8" s="43">
        <f>データ!S6</f>
        <v>126.38</v>
      </c>
      <c r="AU8" s="43"/>
      <c r="AV8" s="43"/>
      <c r="AW8" s="43"/>
      <c r="AX8" s="43"/>
      <c r="AY8" s="43"/>
      <c r="AZ8" s="43"/>
      <c r="BA8" s="43"/>
      <c r="BB8" s="43">
        <f>データ!T6</f>
        <v>37.78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5.67</v>
      </c>
      <c r="Q10" s="43"/>
      <c r="R10" s="43"/>
      <c r="S10" s="43"/>
      <c r="T10" s="43"/>
      <c r="U10" s="43"/>
      <c r="V10" s="43"/>
      <c r="W10" s="43">
        <f>データ!P6</f>
        <v>100</v>
      </c>
      <c r="X10" s="43"/>
      <c r="Y10" s="43"/>
      <c r="Z10" s="43"/>
      <c r="AA10" s="43"/>
      <c r="AB10" s="43"/>
      <c r="AC10" s="43"/>
      <c r="AD10" s="47">
        <f>データ!Q6</f>
        <v>2940</v>
      </c>
      <c r="AE10" s="47"/>
      <c r="AF10" s="47"/>
      <c r="AG10" s="47"/>
      <c r="AH10" s="47"/>
      <c r="AI10" s="47"/>
      <c r="AJ10" s="47"/>
      <c r="AK10" s="2"/>
      <c r="AL10" s="47">
        <f>データ!U6</f>
        <v>270</v>
      </c>
      <c r="AM10" s="47"/>
      <c r="AN10" s="47"/>
      <c r="AO10" s="47"/>
      <c r="AP10" s="47"/>
      <c r="AQ10" s="47"/>
      <c r="AR10" s="47"/>
      <c r="AS10" s="47"/>
      <c r="AT10" s="43">
        <f>データ!V6</f>
        <v>0.5</v>
      </c>
      <c r="AU10" s="43"/>
      <c r="AV10" s="43"/>
      <c r="AW10" s="43"/>
      <c r="AX10" s="43"/>
      <c r="AY10" s="43"/>
      <c r="AZ10" s="43"/>
      <c r="BA10" s="43"/>
      <c r="BB10" s="43">
        <f>データ!W6</f>
        <v>540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24066</v>
      </c>
      <c r="D6" s="31">
        <f t="shared" si="3"/>
        <v>47</v>
      </c>
      <c r="E6" s="31">
        <f t="shared" si="3"/>
        <v>17</v>
      </c>
      <c r="F6" s="31">
        <f t="shared" si="3"/>
        <v>5</v>
      </c>
      <c r="G6" s="31">
        <f t="shared" si="3"/>
        <v>0</v>
      </c>
      <c r="H6" s="31" t="str">
        <f t="shared" si="3"/>
        <v>青森県　横浜町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5.67</v>
      </c>
      <c r="P6" s="32">
        <f t="shared" si="3"/>
        <v>100</v>
      </c>
      <c r="Q6" s="32">
        <f t="shared" si="3"/>
        <v>2940</v>
      </c>
      <c r="R6" s="32">
        <f t="shared" si="3"/>
        <v>4775</v>
      </c>
      <c r="S6" s="32">
        <f t="shared" si="3"/>
        <v>126.38</v>
      </c>
      <c r="T6" s="32">
        <f t="shared" si="3"/>
        <v>37.78</v>
      </c>
      <c r="U6" s="32">
        <f t="shared" si="3"/>
        <v>270</v>
      </c>
      <c r="V6" s="32">
        <f t="shared" si="3"/>
        <v>0.5</v>
      </c>
      <c r="W6" s="32">
        <f t="shared" si="3"/>
        <v>540</v>
      </c>
      <c r="X6" s="33">
        <f>IF(X7="",NA(),X7)</f>
        <v>74.92</v>
      </c>
      <c r="Y6" s="33">
        <f t="shared" ref="Y6:AG6" si="4">IF(Y7="",NA(),Y7)</f>
        <v>82.47</v>
      </c>
      <c r="Z6" s="33">
        <f t="shared" si="4"/>
        <v>85.58</v>
      </c>
      <c r="AA6" s="33">
        <f t="shared" si="4"/>
        <v>83.31</v>
      </c>
      <c r="AB6" s="33">
        <f t="shared" si="4"/>
        <v>82.39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1572.25</v>
      </c>
      <c r="BF6" s="33">
        <f t="shared" ref="BF6:BN6" si="7">IF(BF7="",NA(),BF7)</f>
        <v>1362.31</v>
      </c>
      <c r="BG6" s="33">
        <f t="shared" si="7"/>
        <v>1367.32</v>
      </c>
      <c r="BH6" s="33">
        <f t="shared" si="7"/>
        <v>1279.3599999999999</v>
      </c>
      <c r="BI6" s="33">
        <f t="shared" si="7"/>
        <v>1214.23</v>
      </c>
      <c r="BJ6" s="33">
        <f t="shared" si="7"/>
        <v>1224.75</v>
      </c>
      <c r="BK6" s="33">
        <f t="shared" si="7"/>
        <v>1197.82</v>
      </c>
      <c r="BL6" s="33">
        <f t="shared" si="7"/>
        <v>1126.77</v>
      </c>
      <c r="BM6" s="33">
        <f t="shared" si="7"/>
        <v>1044.8</v>
      </c>
      <c r="BN6" s="33">
        <f t="shared" si="7"/>
        <v>1081.8</v>
      </c>
      <c r="BO6" s="32" t="str">
        <f>IF(BO7="","",IF(BO7="-","【-】","【"&amp;SUBSTITUTE(TEXT(BO7,"#,##0.00"),"-","△")&amp;"】"))</f>
        <v>【1,015.77】</v>
      </c>
      <c r="BP6" s="33">
        <f>IF(BP7="",NA(),BP7)</f>
        <v>69.53</v>
      </c>
      <c r="BQ6" s="33">
        <f t="shared" ref="BQ6:BY6" si="8">IF(BQ7="",NA(),BQ7)</f>
        <v>115.3</v>
      </c>
      <c r="BR6" s="33">
        <f t="shared" si="8"/>
        <v>43.96</v>
      </c>
      <c r="BS6" s="33">
        <f t="shared" si="8"/>
        <v>41.75</v>
      </c>
      <c r="BT6" s="33">
        <f t="shared" si="8"/>
        <v>46.31</v>
      </c>
      <c r="BU6" s="33">
        <f t="shared" si="8"/>
        <v>42.13</v>
      </c>
      <c r="BV6" s="33">
        <f t="shared" si="8"/>
        <v>51.03</v>
      </c>
      <c r="BW6" s="33">
        <f t="shared" si="8"/>
        <v>50.9</v>
      </c>
      <c r="BX6" s="33">
        <f t="shared" si="8"/>
        <v>50.82</v>
      </c>
      <c r="BY6" s="33">
        <f t="shared" si="8"/>
        <v>52.19</v>
      </c>
      <c r="BZ6" s="32" t="str">
        <f>IF(BZ7="","",IF(BZ7="-","【-】","【"&amp;SUBSTITUTE(TEXT(BZ7,"#,##0.00"),"-","△")&amp;"】"))</f>
        <v>【52.78】</v>
      </c>
      <c r="CA6" s="33">
        <f>IF(CA7="",NA(),CA7)</f>
        <v>169.65</v>
      </c>
      <c r="CB6" s="33">
        <f t="shared" ref="CB6:CJ6" si="9">IF(CB7="",NA(),CB7)</f>
        <v>118.69</v>
      </c>
      <c r="CC6" s="33">
        <f t="shared" si="9"/>
        <v>245.42</v>
      </c>
      <c r="CD6" s="33">
        <f t="shared" si="9"/>
        <v>288.12</v>
      </c>
      <c r="CE6" s="33">
        <f t="shared" si="9"/>
        <v>277.94</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46.02</v>
      </c>
      <c r="CM6" s="33">
        <f t="shared" ref="CM6:CU6" si="10">IF(CM7="",NA(),CM7)</f>
        <v>44.25</v>
      </c>
      <c r="CN6" s="33">
        <f t="shared" si="10"/>
        <v>53.98</v>
      </c>
      <c r="CO6" s="33">
        <f t="shared" si="10"/>
        <v>48.67</v>
      </c>
      <c r="CP6" s="33">
        <f t="shared" si="10"/>
        <v>46.02</v>
      </c>
      <c r="CQ6" s="33">
        <f t="shared" si="10"/>
        <v>46.85</v>
      </c>
      <c r="CR6" s="33">
        <f t="shared" si="10"/>
        <v>54.74</v>
      </c>
      <c r="CS6" s="33">
        <f t="shared" si="10"/>
        <v>53.78</v>
      </c>
      <c r="CT6" s="33">
        <f t="shared" si="10"/>
        <v>53.24</v>
      </c>
      <c r="CU6" s="33">
        <f t="shared" si="10"/>
        <v>52.31</v>
      </c>
      <c r="CV6" s="32" t="str">
        <f>IF(CV7="","",IF(CV7="-","【-】","【"&amp;SUBSTITUTE(TEXT(CV7,"#,##0.00"),"-","△")&amp;"】"))</f>
        <v>【52.74】</v>
      </c>
      <c r="CW6" s="33">
        <f>IF(CW7="",NA(),CW7)</f>
        <v>70.03</v>
      </c>
      <c r="CX6" s="33">
        <f t="shared" ref="CX6:DF6" si="11">IF(CX7="",NA(),CX7)</f>
        <v>71.48</v>
      </c>
      <c r="CY6" s="33">
        <f t="shared" si="11"/>
        <v>75.52</v>
      </c>
      <c r="CZ6" s="33">
        <f t="shared" si="11"/>
        <v>74.64</v>
      </c>
      <c r="DA6" s="33">
        <f t="shared" si="11"/>
        <v>83.33</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24066</v>
      </c>
      <c r="D7" s="35">
        <v>47</v>
      </c>
      <c r="E7" s="35">
        <v>17</v>
      </c>
      <c r="F7" s="35">
        <v>5</v>
      </c>
      <c r="G7" s="35">
        <v>0</v>
      </c>
      <c r="H7" s="35" t="s">
        <v>96</v>
      </c>
      <c r="I7" s="35" t="s">
        <v>97</v>
      </c>
      <c r="J7" s="35" t="s">
        <v>98</v>
      </c>
      <c r="K7" s="35" t="s">
        <v>99</v>
      </c>
      <c r="L7" s="35" t="s">
        <v>100</v>
      </c>
      <c r="M7" s="36" t="s">
        <v>101</v>
      </c>
      <c r="N7" s="36" t="s">
        <v>102</v>
      </c>
      <c r="O7" s="36">
        <v>5.67</v>
      </c>
      <c r="P7" s="36">
        <v>100</v>
      </c>
      <c r="Q7" s="36">
        <v>2940</v>
      </c>
      <c r="R7" s="36">
        <v>4775</v>
      </c>
      <c r="S7" s="36">
        <v>126.38</v>
      </c>
      <c r="T7" s="36">
        <v>37.78</v>
      </c>
      <c r="U7" s="36">
        <v>270</v>
      </c>
      <c r="V7" s="36">
        <v>0.5</v>
      </c>
      <c r="W7" s="36">
        <v>540</v>
      </c>
      <c r="X7" s="36">
        <v>74.92</v>
      </c>
      <c r="Y7" s="36">
        <v>82.47</v>
      </c>
      <c r="Z7" s="36">
        <v>85.58</v>
      </c>
      <c r="AA7" s="36">
        <v>83.31</v>
      </c>
      <c r="AB7" s="36">
        <v>82.39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1572.25</v>
      </c>
      <c r="BF7" s="36">
        <v>1362.31</v>
      </c>
      <c r="BG7" s="36">
        <v>1367.32</v>
      </c>
      <c r="BH7" s="36">
        <v>1279.3599999999999</v>
      </c>
      <c r="BI7" s="36">
        <v>1214.23</v>
      </c>
      <c r="BJ7" s="36">
        <v>1224.75</v>
      </c>
      <c r="BK7" s="36">
        <v>1197.82</v>
      </c>
      <c r="BL7" s="36">
        <v>1126.77</v>
      </c>
      <c r="BM7" s="36">
        <v>1044.8</v>
      </c>
      <c r="BN7" s="36">
        <v>1081.8</v>
      </c>
      <c r="BO7" s="36">
        <v>1015.77</v>
      </c>
      <c r="BP7" s="36">
        <v>69.53</v>
      </c>
      <c r="BQ7" s="36">
        <v>115.3</v>
      </c>
      <c r="BR7" s="36">
        <v>43.96</v>
      </c>
      <c r="BS7" s="36">
        <v>41.75</v>
      </c>
      <c r="BT7" s="36">
        <v>46.31</v>
      </c>
      <c r="BU7" s="36">
        <v>42.13</v>
      </c>
      <c r="BV7" s="36">
        <v>51.03</v>
      </c>
      <c r="BW7" s="36">
        <v>50.9</v>
      </c>
      <c r="BX7" s="36">
        <v>50.82</v>
      </c>
      <c r="BY7" s="36">
        <v>52.19</v>
      </c>
      <c r="BZ7" s="36">
        <v>52.78</v>
      </c>
      <c r="CA7" s="36">
        <v>169.65</v>
      </c>
      <c r="CB7" s="36">
        <v>118.69</v>
      </c>
      <c r="CC7" s="36">
        <v>245.42</v>
      </c>
      <c r="CD7" s="36">
        <v>288.12</v>
      </c>
      <c r="CE7" s="36">
        <v>277.94</v>
      </c>
      <c r="CF7" s="36">
        <v>348.41</v>
      </c>
      <c r="CG7" s="36">
        <v>289.60000000000002</v>
      </c>
      <c r="CH7" s="36">
        <v>293.27</v>
      </c>
      <c r="CI7" s="36">
        <v>300.52</v>
      </c>
      <c r="CJ7" s="36">
        <v>296.14</v>
      </c>
      <c r="CK7" s="36">
        <v>289.81</v>
      </c>
      <c r="CL7" s="36">
        <v>46.02</v>
      </c>
      <c r="CM7" s="36">
        <v>44.25</v>
      </c>
      <c r="CN7" s="36">
        <v>53.98</v>
      </c>
      <c r="CO7" s="36">
        <v>48.67</v>
      </c>
      <c r="CP7" s="36">
        <v>46.02</v>
      </c>
      <c r="CQ7" s="36">
        <v>46.85</v>
      </c>
      <c r="CR7" s="36">
        <v>54.74</v>
      </c>
      <c r="CS7" s="36">
        <v>53.78</v>
      </c>
      <c r="CT7" s="36">
        <v>53.24</v>
      </c>
      <c r="CU7" s="36">
        <v>52.31</v>
      </c>
      <c r="CV7" s="36">
        <v>52.74</v>
      </c>
      <c r="CW7" s="36">
        <v>70.03</v>
      </c>
      <c r="CX7" s="36">
        <v>71.48</v>
      </c>
      <c r="CY7" s="36">
        <v>75.52</v>
      </c>
      <c r="CZ7" s="36">
        <v>74.64</v>
      </c>
      <c r="DA7" s="36">
        <v>83.33</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2017-02-08T03:06:13Z</dcterms:created>
  <dcterms:modified xsi:type="dcterms:W3CDTF">2017-02-14T09:59:02Z</dcterms:modified>
  <cp:category/>
</cp:coreProperties>
</file>