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AD3E12DB-AC94-47D6-AA62-52A47E77C805}"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W34" i="10"/>
  <c r="BW35" i="10" s="1"/>
  <c r="BW36" i="10" s="1"/>
  <c r="BW37" i="10" s="1"/>
  <c r="BW38" i="10" s="1"/>
  <c r="BW39" i="10" s="1"/>
  <c r="BW40" i="10" s="1"/>
  <c r="BW41" i="10" s="1"/>
  <c r="BE34" i="10"/>
  <c r="C34" i="10"/>
  <c r="U34" i="10" s="1"/>
  <c r="U35" i="10" s="1"/>
  <c r="U36" i="10" s="1"/>
  <c r="U37" i="10" s="1"/>
  <c r="CO34" i="10" l="1"/>
  <c r="CO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<sst xmlns="http://schemas.openxmlformats.org/spreadsheetml/2006/main" count="1100" uniqueCount="563">
  <si>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</si>
  <si>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</si>
  <si>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</si>
  <si>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</si>
  <si>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</si>
  <si>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</si>
  <si>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</si>
  <si>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</si>
  <si>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</si>
  <si>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</si>
  <si>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</si>
  <si>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</si>
  <si>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</si>
  <si>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</si>
  <si>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</si>
  <si>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</si>
  <si>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</si>
  <si>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</si>
  <si>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</si>
  <si>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</si>
  <si>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</si>
  <si>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</si>
  <si>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</si>
  <si>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</si>
  <si>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</si>
  <si>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</si>
  <si>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</si>
  <si>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</si>
  <si>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</si>
  <si>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</si>
  <si>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</si>
  <si>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</si>
  <si>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</si>
  <si>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</si>
  <si>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</si>
  <si>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</si>
  <si>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</si>
  <si>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</si>
  <si>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</si>
  <si>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</si>
  <si>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</si>
  <si>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</si>
  <si>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</si>
  <si>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</si>
  <si>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</si>
  <si>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</si>
  <si>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</si>
  <si>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</si>
  <si>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</si>
  <si>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</si>
  <si>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</si>
  <si>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</si>
  <si>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</si>
  <si>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</si>
  <si>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</si>
  <si>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</si>
  <si>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</si>
  <si>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</si>
  <si>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</si>
  <si>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</si>
  <si>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</si>
  <si>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</si>
  <si>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</si>
  <si>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</si>
  <si>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</si>
  <si>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</si>
  <si>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</si>
  <si>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</si>
  <si>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</si>
  <si>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</si>
  <si>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</si>
  <si>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</si>
  <si>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</si>
  <si>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</si>
  <si>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</si>
  <si>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</si>
  <si>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</si>
  <si>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</si>
  <si>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</si>
  <si>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</si>
  <si>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</si>
  <si>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</si>
  <si>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</si>
  <si>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</si>
  <si>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</si>
  <si>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</si>
  <si>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</si>
  <si>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</si>
  <si>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</si>
  <si>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</si>
  <si>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</si>
  <si>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</si>
  <si>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</si>
  <si>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</si>
  <si>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</si>
  <si>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</si>
  <si>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</si>
  <si>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</si>
  <si>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</si>
  <si>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</si>
  <si>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</si>
  <si>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</si>
  <si>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</si>
  <si>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</si>
  <si>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</si>
  <si>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</si>
  <si>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</si>
  <si>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</si>
  <si>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</si>
  <si>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</si>
  <si>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</si>
  <si>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</si>
  <si>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</si>
  <si>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</si>
  <si>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</si>
  <si>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</si>
  <si>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</si>
  <si>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</si>
  <si>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</si>
  <si>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</si>
  <si>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</si>
  <si>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</si>
  <si>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</si>
  <si>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</si>
  <si>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</si>
  <si>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</si>
  <si>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</si>
  <si>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</si>
  <si>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</si>
  <si>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</si>
  <si>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</si>
  <si>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</si>
  <si>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</si>
  <si>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</si>
  <si>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</si>
  <si>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</si>
  <si>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</si>
  <si>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</si>
  <si>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</si>
  <si>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</si>
  <si>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</si>
  <si>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</si>
  <si>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</si>
  <si>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</si>
  <si>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</si>
  <si>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</si>
  <si>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</si>
  <si>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</si>
  <si>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</si>
  <si>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</si>
  <si>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</si>
  <si>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</si>
  <si>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</si>
  <si>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</si>
  <si>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</si>
  <si>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</si>
  <si>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</si>
  <si>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</si>
  <si>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</si>
  <si>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</si>
  <si>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</si>
  <si>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</si>
  <si>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</si>
  <si>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</si>
  <si>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</si>
  <si>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</si>
  <si>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</si>
  <si>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</si>
  <si>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</si>
  <si>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</si>
  <si>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</si>
  <si>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</si>
  <si>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</si>
  <si>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</si>
  <si>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</si>
  <si>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</si>
  <si>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</si>
  <si>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</si>
  <si>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</si>
  <si>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</si>
  <si>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</si>
  <si>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</si>
  <si>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</si>
  <si>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</si>
  <si>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</si>
  <si>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</si>
  <si>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</si>
  <si>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</si>
  <si>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</si>
  <si>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</si>
  <si>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</si>
  <si>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</si>
  <si>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</si>
  <si>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</si>
  <si>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</si>
  <si>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</si>
  <si>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</si>
  <si>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</si>
  <si>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</si>
  <si>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</si>
  <si>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</si>
  <si>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</si>
  <si>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</si>
  <si>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</si>
  <si>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青森県田子町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</si>
  <si>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</si>
  <si>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</si>
  <si>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</si>
  <si>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</si>
  <si>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</si>
  <si>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</si>
  <si>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</si>
  <si>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</si>
  <si>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</si>
  <si>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</si>
  <si>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</si>
  <si>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</si>
  <si>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</si>
  <si>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</si>
  <si>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</si>
  <si>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</si>
  <si>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</si>
  <si>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</si>
  <si>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</si>
  <si>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</si>
  <si>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</si>
  <si>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</si>
  <si>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</si>
  <si>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</si>
  <si>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</si>
  <si>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</si>
  <si>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</si>
  <si>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</si>
  <si>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</si>
  <si>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</si>
  <si>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</si>
  <si>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</si>
  <si>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</si>
  <si>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</si>
  <si>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</si>
  <si>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</si>
  <si>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</si>
  <si>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</si>
  <si>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</si>
  <si>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</si>
  <si>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</si>
  <si>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</si>
  <si>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</si>
  <si>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</si>
  <si>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</si>
  <si>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</si>
  <si>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</si>
  <si>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</si>
  <si>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</si>
  <si>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</si>
  <si>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</si>
  <si>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</si>
  <si>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</si>
  <si>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</si>
  <si>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</si>
  <si>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</si>
  <si>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</si>
  <si>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</si>
  <si>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</si>
  <si>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</si>
  <si>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</si>
  <si>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</si>
  <si>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</si>
  <si>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</si>
  <si>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</si>
  <si>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</si>
  <si>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</si>
  <si>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</si>
  <si>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</si>
  <si>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</si>
  <si>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</si>
  <si>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</si>
  <si>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</si>
  <si>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</si>
  <si>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</si>
  <si>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</si>
  <si>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</si>
  <si>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</si>
  <si>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</si>
  <si>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</si>
  <si>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</si>
  <si>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</si>
  <si>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</si>
  <si>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</si>
  <si>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</si>
  <si>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</si>
  <si>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</si>
  <si>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</si>
  <si>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</si>
  <si>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</si>
  <si>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</si>
  <si>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</si>
  <si>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</si>
  <si>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</si>
  <si>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</si>
  <si>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</si>
  <si>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</si>
  <si>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</si>
  <si>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</si>
  <si>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</si>
  <si>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</si>
  <si>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</si>
  <si>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</si>
  <si>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</si>
  <si>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</si>
  <si>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</si>
  <si>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</si>
  <si>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</si>
  <si>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</si>
  <si>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</si>
  <si>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</si>
  <si>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</si>
  <si>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</si>
  <si>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</si>
  <si>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</si>
  <si>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</si>
  <si>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</si>
  <si>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</si>
  <si>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</si>
  <si>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</si>
  <si>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</si>
  <si>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</si>
  <si>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</si>
  <si>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</si>
  <si>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</si>
  <si>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</si>
  <si>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</si>
  <si>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</si>
  <si>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</si>
  <si>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</si>
  <si>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</si>
  <si>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</si>
  <si>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</si>
  <si>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</si>
  <si>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</si>
  <si>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</si>
  <si>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</si>
  <si>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</si>
  <si>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</si>
  <si>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</si>
  <si>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</si>
  <si>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</si>
  <si>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</si>
  <si>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</si>
  <si>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</si>
  <si>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</si>
  <si>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</si>
  <si>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</si>
  <si>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</si>
  <si>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</si>
  <si>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青森県田子町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</si>
  <si>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</si>
  <si>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</si>
  <si>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</si>
  <si>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</si>
  <si>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</si>
  <si>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</si>
  <si>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</si>
  <si>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</si>
  <si>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</si>
  <si>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</si>
  <si>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</si>
  <si>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</si>
  <si>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</si>
  <si>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</si>
  <si>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</si>
  <si>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</si>
  <si>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</si>
  <si>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</si>
  <si>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</si>
  <si>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</si>
  <si>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</si>
  <si>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</si>
  <si>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</si>
  <si>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</si>
  <si>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</si>
  <si>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</si>
  <si>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</si>
  <si>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</si>
  <si>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</si>
  <si>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</si>
  <si>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</si>
  <si>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</si>
  <si>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</si>
  <si>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</si>
  <si>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</si>
  <si>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</si>
  <si>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</si>
  <si>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</si>
  <si>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</si>
  <si>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</si>
  <si>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</si>
  <si>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</si>
  <si>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</si>
  <si>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</si>
  <si>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</si>
  <si>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</si>
  <si>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</si>
  <si>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</si>
  <si>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</si>
  <si>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</si>
  <si>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</si>
  <si>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</si>
  <si>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</si>
  <si>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</si>
  <si>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</si>
  <si>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</si>
  <si>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</si>
  <si>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</si>
  <si>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</si>
  <si>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</si>
  <si>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</si>
  <si>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</si>
  <si>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</si>
  <si>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</si>
  <si>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</si>
  <si>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</si>
  <si>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</si>
  <si>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</si>
  <si>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</si>
  <si>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</si>
  <si>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</si>
  <si>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</si>
  <si>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</si>
  <si>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</si>
  <si>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</si>
  <si>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</si>
  <si>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</si>
  <si>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</si>
  <si>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</si>
  <si>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</si>
  <si>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</si>
  <si>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</si>
  <si>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</si>
  <si>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</si>
  <si>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</si>
  <si>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</si>
  <si>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</si>
  <si>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</si>
  <si>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</si>
  <si>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</si>
  <si>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</si>
  <si>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</si>
  <si>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</si>
  <si>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</si>
  <si>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</si>
  <si>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</si>
  <si>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</si>
  <si>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</si>
  <si>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</si>
  <si>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</si>
  <si>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</si>
  <si>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</si>
  <si>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</si>
  <si>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</si>
  <si>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</si>
  <si>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</si>
  <si>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</si>
  <si>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</si>
  <si>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</si>
  <si>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</si>
  <si>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</si>
  <si>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</si>
  <si>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</si>
  <si>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</si>
  <si>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</si>
  <si>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</si>
  <si>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</si>
  <si>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</si>
  <si>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</si>
  <si>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</si>
  <si>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</si>
  <si>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</si>
  <si>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</si>
  <si>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</si>
  <si>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</si>
  <si>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</si>
  <si>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</si>
  <si>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</si>
  <si>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</si>
  <si>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</si>
  <si>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</si>
  <si>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</si>
  <si>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</si>
  <si>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</si>
  <si>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</si>
  <si>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</si>
  <si>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</si>
  <si>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</si>
  <si>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</si>
  <si>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</si>
  <si>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</si>
  <si>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</si>
  <si>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</si>
  <si>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</si>
  <si>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</si>
  <si>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</si>
  <si>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</si>
  <si>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</si>
  <si>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</si>
  <si>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</si>
  <si>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</si>
  <si>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</si>
  <si>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</si>
  <si>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</si>
  <si>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</si>
  <si>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</si>
  <si>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</si>
  <si>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</si>
  <si>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</si>
  <si>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</si>
  <si>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</si>
  <si>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</si>
  <si>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</si>
  <si>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</si>
  <si>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</si>
  <si>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</si>
  <si>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</si>
  <si>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</si>
  <si>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</si>
  <si>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</si>
  <si>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</si>
  <si>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</si>
  <si>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</si>
  <si>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</si>
  <si>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</si>
  <si>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5.57</t>
  </si>
  <si>
    <t>▲ 7.22</t>
  </si>
  <si>
    <t>▲ 2.23</t>
  </si>
  <si>
    <t>一般会計</t>
  </si>
  <si>
    <t>介護保険事業勘定特別会計</t>
  </si>
  <si>
    <t>水道事業特別会計</t>
  </si>
  <si>
    <t>国民健康保険町立田子診療所及び介護老人保健施設事業特別会計</t>
  </si>
  <si>
    <t>国民健康保険事業勘定特別会計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</si>
  <si>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</si>
  <si>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</si>
  <si>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</si>
  <si>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</si>
  <si>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</si>
  <si>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</si>
  <si>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</si>
  <si>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</si>
  <si>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</si>
  <si>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</si>
  <si>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</si>
  <si>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</si>
  <si>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</si>
  <si>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</si>
  <si>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</si>
  <si>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</si>
  <si>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</si>
  <si>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青森県後期高齢者医療広域連合(高齢者医療特別会計)</t>
    <rPh sb="0" eb="3">
      <t>アオモリケン</t>
    </rPh>
    <rPh sb="3" eb="5">
      <t>コウキ</t>
    </rPh>
    <rPh sb="5" eb="8">
      <t>コウレイシャ</t>
    </rPh>
    <rPh sb="8" eb="10">
      <t>イリョウ</t>
    </rPh>
    <rPh sb="10" eb="12">
      <t>コウイキ</t>
    </rPh>
    <rPh sb="12" eb="14">
      <t>レンゴウ</t>
    </rPh>
    <rPh sb="15" eb="18">
      <t>コウレイシャ</t>
    </rPh>
    <rPh sb="18" eb="20">
      <t>イリョウ</t>
    </rPh>
    <rPh sb="20" eb="22">
      <t>トクベツ</t>
    </rPh>
    <rPh sb="22" eb="24">
      <t>カイケイ</t>
    </rPh>
    <phoneticPr fontId="2"/>
  </si>
  <si>
    <t>-</t>
    <phoneticPr fontId="2"/>
  </si>
  <si>
    <t>公共施設整備基金</t>
    <phoneticPr fontId="5"/>
  </si>
  <si>
    <t>ふるさと納税基金</t>
    <phoneticPr fontId="2"/>
  </si>
  <si>
    <t>森林環境譲与税基金</t>
    <phoneticPr fontId="2"/>
  </si>
  <si>
    <t>町有森林経営管理基金</t>
    <phoneticPr fontId="2"/>
  </si>
  <si>
    <t>にんにく活性化促進事業基金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</si>
</sst>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19A1-4A11-8E22-562CD05F65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122580</c:v>
                </c:pt>
                <c:pt idx="1">
                  <c:v>72655</c:v>
                </c:pt>
                <c:pt idx="2">
                  <c:v>104464</c:v>
                </c:pt>
                <c:pt idx="3">
                  <c:v>94316</c:v>
                </c:pt>
                <c:pt idx="4">
                  <c:v>103304</c:v>
                </c:pt>
              </c:numCache>
            </c:numRef>
          </c:val>
          <c:smooth val="0"/>
          <c:extLst>
            <c:ext xmlns:c16="http://schemas.microsoft.com/office/drawing/2014/chart" uri="{C3380CC4-5D6E-409C-BE32-E72D297353CC}">
              <c16:uniqueId val="{00000001-19A1-4A11-8E22-562CD05F65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2.93</c:v>
                </c:pt>
                <c:pt idx="1">
                  <c:v>4.38</c:v>
                </c:pt>
                <c:pt idx="2">
                  <c:v>10.3</c:v>
                </c:pt>
                <c:pt idx="3">
                  <c:v>3.46</c:v>
                </c:pt>
                <c:pt idx="4">
                  <c:v>5.12</c:v>
                </c:pt>
              </c:numCache>
            </c:numRef>
          </c:val>
          <c:extLst>
            <c:ext xmlns:c16="http://schemas.microsoft.com/office/drawing/2014/chart" uri="{C3380CC4-5D6E-409C-BE32-E72D297353CC}">
              <c16:uniqueId val="{00000000-266E-483B-A141-CFDB976CE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37.270000000000003</c:v>
                </c:pt>
                <c:pt idx="1">
                  <c:v>37.21</c:v>
                </c:pt>
                <c:pt idx="2">
                  <c:v>37.29</c:v>
                </c:pt>
                <c:pt idx="3">
                  <c:v>45.24</c:v>
                </c:pt>
                <c:pt idx="4">
                  <c:v>42.93</c:v>
                </c:pt>
              </c:numCache>
            </c:numRef>
          </c:val>
          <c:extLst>
            <c:ext xmlns:c16="http://schemas.microsoft.com/office/drawing/2014/chart" uri="{C3380CC4-5D6E-409C-BE32-E72D297353CC}">
              <c16:uniqueId val="{00000001-266E-483B-A141-CFDB976CEB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-5.57</c:v>
                </c:pt>
                <c:pt idx="1">
                  <c:v>1.58</c:v>
                </c:pt>
                <c:pt idx="2">
                  <c:v>6.58</c:v>
                </c:pt>
                <c:pt idx="3">
                  <c:v>-7.22</c:v>
                </c:pt>
                <c:pt idx="4">
                  <c:v>-2.23</c:v>
                </c:pt>
              </c:numCache>
            </c:numRef>
          </c:val>
          <c:smooth val="0"/>
          <c:extLst>
            <c:ext xmlns:c16="http://schemas.microsoft.com/office/drawing/2014/chart" uri="{C3380CC4-5D6E-409C-BE32-E72D297353CC}">
              <c16:uniqueId val="{00000002-266E-483B-A141-CFDB976CEB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52-4180-866E-A23F07A026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52-4180-866E-A23F07A026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52-4180-866E-A23F07A026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52-4180-866E-A23F07A026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4-0252-4180-866E-A23F07A026D6}"/>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1.02</c:v>
                </c:pt>
                <c:pt idx="2">
                  <c:v>#N/A</c:v>
                </c:pt>
                <c:pt idx="3">
                  <c:v>0.85</c:v>
                </c:pt>
                <c:pt idx="4">
                  <c:v>#N/A</c:v>
                </c:pt>
                <c:pt idx="5">
                  <c:v>0.45</c:v>
                </c:pt>
                <c:pt idx="6">
                  <c:v>#N/A</c:v>
                </c:pt>
                <c:pt idx="7">
                  <c:v>0.83</c:v>
                </c:pt>
                <c:pt idx="8">
                  <c:v>#N/A</c:v>
                </c:pt>
                <c:pt idx="9">
                  <c:v>7.0000000000000007E-2</c:v>
                </c:pt>
              </c:numCache>
            </c:numRef>
          </c:val>
          <c:extLst>
            <c:ext xmlns:c16="http://schemas.microsoft.com/office/drawing/2014/chart" uri="{C3380CC4-5D6E-409C-BE32-E72D297353CC}">
              <c16:uniqueId val="{00000005-0252-4180-866E-A23F07A026D6}"/>
            </c:ext>
          </c:extLst>
        </c:ser>
        <c:ser>
          <c:idx val="6"/>
          <c:order val="6"/>
          <c:tx>
            <c:strRef>
              <c:f>データシート!$A$33</c:f>
              <c:strCache>
                <c:ptCount val="1"/>
                <c:pt idx="0">
                  <c:v>国民健康保険町立田子診療所及び介護老人保健施設事業特別会計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0.18</c:v>
                </c:pt>
                <c:pt idx="2">
                  <c:v>#N/A</c:v>
                </c:pt>
                <c:pt idx="3">
                  <c:v>0.18</c:v>
                </c:pt>
                <c:pt idx="4">
                  <c:v>#N/A</c:v>
                </c:pt>
                <c:pt idx="5">
                  <c:v>0.26</c:v>
                </c:pt>
                <c:pt idx="6">
                  <c:v>#N/A</c:v>
                </c:pt>
                <c:pt idx="7">
                  <c:v>0.22</c:v>
                </c:pt>
                <c:pt idx="8">
                  <c:v>#N/A</c:v>
                </c:pt>
                <c:pt idx="9">
                  <c:v>0.16</c:v>
                </c:pt>
              </c:numCache>
            </c:numRef>
          </c:val>
          <c:extLst>
            <c:ext xmlns:c16="http://schemas.microsoft.com/office/drawing/2014/chart" uri="{C3380CC4-5D6E-409C-BE32-E72D297353CC}">
              <c16:uniqueId val="{00000006-0252-4180-866E-A23F07A026D6}"/>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1.61</c:v>
                </c:pt>
                <c:pt idx="2">
                  <c:v>#N/A</c:v>
                </c:pt>
                <c:pt idx="3">
                  <c:v>1.57</c:v>
                </c:pt>
                <c:pt idx="4">
                  <c:v>#N/A</c:v>
                </c:pt>
                <c:pt idx="5">
                  <c:v>1.63</c:v>
                </c:pt>
                <c:pt idx="6">
                  <c:v>#N/A</c:v>
                </c:pt>
                <c:pt idx="7">
                  <c:v>1.48</c:v>
                </c:pt>
                <c:pt idx="8">
                  <c:v>#N/A</c:v>
                </c:pt>
                <c:pt idx="9">
                  <c:v>1.44</c:v>
                </c:pt>
              </c:numCache>
            </c:numRef>
          </c:val>
          <c:extLst>
            <c:ext xmlns:c16="http://schemas.microsoft.com/office/drawing/2014/chart" uri="{C3380CC4-5D6E-409C-BE32-E72D297353CC}">
              <c16:uniqueId val="{00000007-0252-4180-866E-A23F07A026D6}"/>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1.1399999999999999</c:v>
                </c:pt>
                <c:pt idx="2">
                  <c:v>#N/A</c:v>
                </c:pt>
                <c:pt idx="3">
                  <c:v>0.71</c:v>
                </c:pt>
                <c:pt idx="4">
                  <c:v>#N/A</c:v>
                </c:pt>
                <c:pt idx="5">
                  <c:v>0.56000000000000005</c:v>
                </c:pt>
                <c:pt idx="6">
                  <c:v>#N/A</c:v>
                </c:pt>
                <c:pt idx="7">
                  <c:v>0.74</c:v>
                </c:pt>
                <c:pt idx="8">
                  <c:v>#N/A</c:v>
                </c:pt>
                <c:pt idx="9">
                  <c:v>2.52</c:v>
                </c:pt>
              </c:numCache>
            </c:numRef>
          </c:val>
          <c:extLst>
            <c:ext xmlns:c16="http://schemas.microsoft.com/office/drawing/2014/chart" uri="{C3380CC4-5D6E-409C-BE32-E72D297353CC}">
              <c16:uniqueId val="{00000008-0252-4180-866E-A23F07A026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2.93</c:v>
                </c:pt>
                <c:pt idx="2">
                  <c:v>#N/A</c:v>
                </c:pt>
                <c:pt idx="3">
                  <c:v>4.38</c:v>
                </c:pt>
                <c:pt idx="4">
                  <c:v>#N/A</c:v>
                </c:pt>
                <c:pt idx="5">
                  <c:v>10.29</c:v>
                </c:pt>
                <c:pt idx="6">
                  <c:v>#N/A</c:v>
                </c:pt>
                <c:pt idx="7">
                  <c:v>3.45</c:v>
                </c:pt>
                <c:pt idx="8">
                  <c:v>#N/A</c:v>
                </c:pt>
                <c:pt idx="9">
                  <c:v>5.1100000000000003</c:v>
                </c:pt>
              </c:numCache>
            </c:numRef>
          </c:val>
          <c:extLst>
            <c:ext xmlns:c16="http://schemas.microsoft.com/office/drawing/2014/chart" uri="{C3380CC4-5D6E-409C-BE32-E72D297353CC}">
              <c16:uniqueId val="{00000009-0252-4180-866E-A23F07A026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425</c:v>
                </c:pt>
                <c:pt idx="5">
                  <c:v>434</c:v>
                </c:pt>
                <c:pt idx="8">
                  <c:v>439</c:v>
                </c:pt>
                <c:pt idx="11">
                  <c:v>401</c:v>
                </c:pt>
                <c:pt idx="14">
                  <c:v>399</c:v>
                </c:pt>
              </c:numCache>
            </c:numRef>
          </c:val>
          <c:extLst>
            <c:ext xmlns:c16="http://schemas.microsoft.com/office/drawing/2014/chart" uri="{C3380CC4-5D6E-409C-BE32-E72D297353CC}">
              <c16:uniqueId val="{00000000-70EF-4585-93CE-B88E27CFE6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EF-4585-93CE-B88E27CFE6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4</c:v>
                </c:pt>
                <c:pt idx="6">
                  <c:v>3</c:v>
                </c:pt>
                <c:pt idx="9">
                  <c:v>3</c:v>
                </c:pt>
                <c:pt idx="12">
                  <c:v>2</c:v>
                </c:pt>
              </c:numCache>
            </c:numRef>
          </c:val>
          <c:extLst>
            <c:ext xmlns:c16="http://schemas.microsoft.com/office/drawing/2014/chart" uri="{C3380CC4-5D6E-409C-BE32-E72D297353CC}">
              <c16:uniqueId val="{00000002-70EF-4585-93CE-B88E27CFE6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10</c:v>
                </c:pt>
                <c:pt idx="6">
                  <c:v>10</c:v>
                </c:pt>
                <c:pt idx="9">
                  <c:v>12</c:v>
                </c:pt>
                <c:pt idx="12">
                  <c:v>12</c:v>
                </c:pt>
              </c:numCache>
            </c:numRef>
          </c:val>
          <c:extLst>
            <c:ext xmlns:c16="http://schemas.microsoft.com/office/drawing/2014/chart" uri="{C3380CC4-5D6E-409C-BE32-E72D297353CC}">
              <c16:uniqueId val="{00000003-70EF-4585-93CE-B88E27CFE6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0</c:v>
                </c:pt>
                <c:pt idx="9">
                  <c:v>0</c:v>
                </c:pt>
                <c:pt idx="12">
                  <c:v>11</c:v>
                </c:pt>
              </c:numCache>
            </c:numRef>
          </c:val>
          <c:extLst>
            <c:ext xmlns:c16="http://schemas.microsoft.com/office/drawing/2014/chart" uri="{C3380CC4-5D6E-409C-BE32-E72D297353CC}">
              <c16:uniqueId val="{00000004-70EF-4585-93CE-B88E27CFE6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EF-4585-93CE-B88E27CFE6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EF-4585-93CE-B88E27CFE6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615</c:v>
                </c:pt>
                <c:pt idx="3">
                  <c:v>600</c:v>
                </c:pt>
                <c:pt idx="6">
                  <c:v>571</c:v>
                </c:pt>
                <c:pt idx="9">
                  <c:v>512</c:v>
                </c:pt>
                <c:pt idx="12">
                  <c:v>535</c:v>
                </c:pt>
              </c:numCache>
            </c:numRef>
          </c:val>
          <c:extLst>
            <c:ext xmlns:c16="http://schemas.microsoft.com/office/drawing/2014/chart" uri="{C3380CC4-5D6E-409C-BE32-E72D297353CC}">
              <c16:uniqueId val="{00000007-70EF-4585-93CE-B88E27CFE6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210</c:v>
                </c:pt>
                <c:pt idx="2">
                  <c:v>#N/A</c:v>
                </c:pt>
                <c:pt idx="3">
                  <c:v>#N/A</c:v>
                </c:pt>
                <c:pt idx="4">
                  <c:v>181</c:v>
                </c:pt>
                <c:pt idx="5">
                  <c:v>#N/A</c:v>
                </c:pt>
                <c:pt idx="6">
                  <c:v>#N/A</c:v>
                </c:pt>
                <c:pt idx="7">
                  <c:v>145</c:v>
                </c:pt>
                <c:pt idx="8">
                  <c:v>#N/A</c:v>
                </c:pt>
                <c:pt idx="9">
                  <c:v>#N/A</c:v>
                </c:pt>
                <c:pt idx="10">
                  <c:v>126</c:v>
                </c:pt>
                <c:pt idx="11">
                  <c:v>#N/A</c:v>
                </c:pt>
                <c:pt idx="12">
                  <c:v>#N/A</c:v>
                </c:pt>
                <c:pt idx="13">
                  <c:v>161</c:v>
                </c:pt>
                <c:pt idx="14">
                  <c:v>#N/A</c:v>
                </c:pt>
              </c:numCache>
            </c:numRef>
          </c:val>
          <c:smooth val="0"/>
          <c:extLst>
            <c:ext xmlns:c16="http://schemas.microsoft.com/office/drawing/2014/chart" uri="{C3380CC4-5D6E-409C-BE32-E72D297353CC}">
              <c16:uniqueId val="{00000008-70EF-4585-93CE-B88E27CFE6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3873</c:v>
                </c:pt>
                <c:pt idx="5">
                  <c:v>3796</c:v>
                </c:pt>
                <c:pt idx="8">
                  <c:v>3739</c:v>
                </c:pt>
                <c:pt idx="11">
                  <c:v>3600</c:v>
                </c:pt>
                <c:pt idx="14">
                  <c:v>3608</c:v>
                </c:pt>
              </c:numCache>
            </c:numRef>
          </c:val>
          <c:extLst>
            <c:ext xmlns:c16="http://schemas.microsoft.com/office/drawing/2014/chart" uri="{C3380CC4-5D6E-409C-BE32-E72D297353CC}">
              <c16:uniqueId val="{00000000-9E00-4CF5-A3B4-75DFCAF572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E00-4CF5-A3B4-75DFCAF572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1553</c:v>
                </c:pt>
                <c:pt idx="5">
                  <c:v>1601</c:v>
                </c:pt>
                <c:pt idx="8">
                  <c:v>1802</c:v>
                </c:pt>
                <c:pt idx="11">
                  <c:v>2068</c:v>
                </c:pt>
                <c:pt idx="14">
                  <c:v>1936</c:v>
                </c:pt>
              </c:numCache>
            </c:numRef>
          </c:val>
          <c:extLst>
            <c:ext xmlns:c16="http://schemas.microsoft.com/office/drawing/2014/chart" uri="{C3380CC4-5D6E-409C-BE32-E72D297353CC}">
              <c16:uniqueId val="{00000002-9E00-4CF5-A3B4-75DFCAF572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0-4CF5-A3B4-75DFCAF572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0-4CF5-A3B4-75DFCAF572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0-4CF5-A3B4-75DFCAF572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538</c:v>
                </c:pt>
                <c:pt idx="3">
                  <c:v>502</c:v>
                </c:pt>
                <c:pt idx="6">
                  <c:v>507</c:v>
                </c:pt>
                <c:pt idx="9">
                  <c:v>513</c:v>
                </c:pt>
                <c:pt idx="12">
                  <c:v>512</c:v>
                </c:pt>
              </c:numCache>
            </c:numRef>
          </c:val>
          <c:extLst>
            <c:ext xmlns:c16="http://schemas.microsoft.com/office/drawing/2014/chart" uri="{C3380CC4-5D6E-409C-BE32-E72D297353CC}">
              <c16:uniqueId val="{00000006-9E00-4CF5-A3B4-75DFCAF572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89</c:v>
                </c:pt>
                <c:pt idx="3">
                  <c:v>106</c:v>
                </c:pt>
                <c:pt idx="6">
                  <c:v>110</c:v>
                </c:pt>
                <c:pt idx="9">
                  <c:v>100</c:v>
                </c:pt>
                <c:pt idx="12">
                  <c:v>94</c:v>
                </c:pt>
              </c:numCache>
            </c:numRef>
          </c:val>
          <c:extLst>
            <c:ext xmlns:c16="http://schemas.microsoft.com/office/drawing/2014/chart" uri="{C3380CC4-5D6E-409C-BE32-E72D297353CC}">
              <c16:uniqueId val="{00000007-9E00-4CF5-A3B4-75DFCAF572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c:v>
                </c:pt>
                <c:pt idx="3">
                  <c:v>2</c:v>
                </c:pt>
                <c:pt idx="6">
                  <c:v>1</c:v>
                </c:pt>
                <c:pt idx="9">
                  <c:v>3</c:v>
                </c:pt>
                <c:pt idx="12">
                  <c:v>59</c:v>
                </c:pt>
              </c:numCache>
            </c:numRef>
          </c:val>
          <c:extLst>
            <c:ext xmlns:c16="http://schemas.microsoft.com/office/drawing/2014/chart" uri="{C3380CC4-5D6E-409C-BE32-E72D297353CC}">
              <c16:uniqueId val="{00000008-9E00-4CF5-A3B4-75DFCAF572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c:v>
                </c:pt>
                <c:pt idx="3">
                  <c:v>13</c:v>
                </c:pt>
                <c:pt idx="6">
                  <c:v>10</c:v>
                </c:pt>
                <c:pt idx="9">
                  <c:v>7</c:v>
                </c:pt>
                <c:pt idx="12">
                  <c:v>5</c:v>
                </c:pt>
              </c:numCache>
            </c:numRef>
          </c:val>
          <c:extLst>
            <c:ext xmlns:c16="http://schemas.microsoft.com/office/drawing/2014/chart" uri="{C3380CC4-5D6E-409C-BE32-E72D297353CC}">
              <c16:uniqueId val="{00000009-9E00-4CF5-A3B4-75DFCAF572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5596</c:v>
                </c:pt>
                <c:pt idx="3">
                  <c:v>5527</c:v>
                </c:pt>
                <c:pt idx="6">
                  <c:v>5370</c:v>
                </c:pt>
                <c:pt idx="9">
                  <c:v>5289</c:v>
                </c:pt>
                <c:pt idx="12">
                  <c:v>5158</c:v>
                </c:pt>
              </c:numCache>
            </c:numRef>
          </c:val>
          <c:extLst>
            <c:ext xmlns:c16="http://schemas.microsoft.com/office/drawing/2014/chart" uri="{C3380CC4-5D6E-409C-BE32-E72D297353CC}">
              <c16:uniqueId val="{0000000A-9E00-4CF5-A3B4-75DFCAF572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816</c:v>
                </c:pt>
                <c:pt idx="2">
                  <c:v>#N/A</c:v>
                </c:pt>
                <c:pt idx="3">
                  <c:v>#N/A</c:v>
                </c:pt>
                <c:pt idx="4">
                  <c:v>754</c:v>
                </c:pt>
                <c:pt idx="5">
                  <c:v>#N/A</c:v>
                </c:pt>
                <c:pt idx="6">
                  <c:v>#N/A</c:v>
                </c:pt>
                <c:pt idx="7">
                  <c:v>456</c:v>
                </c:pt>
                <c:pt idx="8">
                  <c:v>#N/A</c:v>
                </c:pt>
                <c:pt idx="9">
                  <c:v>#N/A</c:v>
                </c:pt>
                <c:pt idx="10">
                  <c:v>244</c:v>
                </c:pt>
                <c:pt idx="11">
                  <c:v>#N/A</c:v>
                </c:pt>
                <c:pt idx="12">
                  <c:v>#N/A</c:v>
                </c:pt>
                <c:pt idx="13">
                  <c:v>284</c:v>
                </c:pt>
                <c:pt idx="14">
                  <c:v>#N/A</c:v>
                </c:pt>
              </c:numCache>
            </c:numRef>
          </c:val>
          <c:smooth val="0"/>
          <c:extLst>
            <c:ext xmlns:c16="http://schemas.microsoft.com/office/drawing/2014/chart" uri="{C3380CC4-5D6E-409C-BE32-E72D297353CC}">
              <c16:uniqueId val="{0000000B-9E00-4CF5-A3B4-75DFCAF572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1176</c:v>
                </c:pt>
                <c:pt idx="1">
                  <c:v>1376</c:v>
                </c:pt>
                <c:pt idx="2">
                  <c:v>1316</c:v>
                </c:pt>
              </c:numCache>
            </c:numRef>
          </c:val>
          <c:extLst>
            <c:ext xmlns:c16="http://schemas.microsoft.com/office/drawing/2014/chart" uri="{C3380CC4-5D6E-409C-BE32-E72D297353CC}">
              <c16:uniqueId val="{00000000-0BDE-4BAB-8346-4074C41085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c:v>
                </c:pt>
                <c:pt idx="1">
                  <c:v>153</c:v>
                </c:pt>
                <c:pt idx="2">
                  <c:v>165</c:v>
                </c:pt>
              </c:numCache>
            </c:numRef>
          </c:val>
          <c:extLst>
            <c:ext xmlns:c16="http://schemas.microsoft.com/office/drawing/2014/chart" uri="{C3380CC4-5D6E-409C-BE32-E72D297353CC}">
              <c16:uniqueId val="{00000001-0BDE-4BAB-8346-4074C41085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415</c:v>
                </c:pt>
                <c:pt idx="1">
                  <c:v>420</c:v>
                </c:pt>
                <c:pt idx="2">
                  <c:v>343</c:v>
                </c:pt>
              </c:numCache>
            </c:numRef>
          </c:val>
          <c:extLst>
            <c:ext xmlns:c16="http://schemas.microsoft.com/office/drawing/2014/chart" uri="{C3380CC4-5D6E-409C-BE32-E72D297353CC}">
              <c16:uniqueId val="{00000002-0BDE-4BAB-8346-4074C41085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4,800
241.98
5,036,231
4,878,705
156,744
3,064,252
5,158,185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45.7%</a:t>
          </a:r>
          <a:r>
            <a:rPr kumimoji="1" lang="ja-JP" altLang="ja-JP" sz="1100" b="0" i="0" baseline="0">
              <a:solidFill>
                <a:schemeClr val="dk1"/>
              </a:solidFill>
              <a:effectLst/>
              <a:latin typeface="+mn-lt"/>
              <a:ea typeface="+mn-ea"/>
              <a:cs typeface="+mn-cs"/>
            </a:rPr>
            <a:t>）等により、財政基盤が弱く、類似団体平均と同程度であるが、全国平均と比較すると</a:t>
          </a:r>
          <a:r>
            <a:rPr kumimoji="1" lang="en-US" altLang="ja-JP" sz="1100" b="0" i="0" baseline="0">
              <a:solidFill>
                <a:schemeClr val="dk1"/>
              </a:solidFill>
              <a:effectLst/>
              <a:latin typeface="+mn-lt"/>
              <a:ea typeface="+mn-ea"/>
              <a:cs typeface="+mn-cs"/>
            </a:rPr>
            <a:t>0.27</a:t>
          </a:r>
          <a:r>
            <a:rPr kumimoji="1" lang="ja-JP" altLang="ja-JP" sz="1100" b="0" i="0" baseline="0">
              <a:solidFill>
                <a:schemeClr val="dk1"/>
              </a:solidFill>
              <a:effectLst/>
              <a:latin typeface="+mn-lt"/>
              <a:ea typeface="+mn-ea"/>
              <a:cs typeface="+mn-cs"/>
            </a:rPr>
            <a:t>ポイント下回っている。引き続き、町税等の徴収業務の強化、町有財産の売り払い等による歳入確保対策及び事務事業全般の見直し等歳出の徹底的な見直しを図り、財政基盤の強化に努める。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65</xdr:row>
      <xdr:rowOff>635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8053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64</xdr:row>
      <xdr:rowOff>107738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6336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63369"/>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2117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97596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a:t>
          </a:r>
          <a:r>
            <a:rPr kumimoji="1" lang="en-US" altLang="ja-JP" sz="1100" b="0" i="0" baseline="0">
              <a:solidFill>
                <a:schemeClr val="dk1"/>
              </a:solidFill>
              <a:effectLst/>
              <a:latin typeface="+mn-lt"/>
              <a:ea typeface="+mn-ea"/>
              <a:cs typeface="+mn-cs"/>
            </a:rPr>
            <a:t>187,204</a:t>
          </a:r>
          <a:r>
            <a:rPr kumimoji="1" lang="ja-JP" altLang="ja-JP" sz="1100" b="0" i="0" baseline="0">
              <a:solidFill>
                <a:schemeClr val="dk1"/>
              </a:solidFill>
              <a:effectLst/>
              <a:latin typeface="+mn-lt"/>
              <a:ea typeface="+mn-ea"/>
              <a:cs typeface="+mn-cs"/>
            </a:rPr>
            <a:t>円下回っているものの、全国平均と比較すると約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16993</xdr:rowOff>
    </xdr:from>
    <xdr:to>
      <xdr:col>23</xdr:col>
      <xdr:colOff>133350</xdr:colOff>
      <xdr:row>82</xdr:row>
      <xdr:rowOff>24585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5893"/>
          <a:ext cx="8382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168577</xdr:rowOff>
    </xdr:from>
    <xdr:to>
      <xdr:col>19</xdr:col>
      <xdr:colOff>133350</xdr:colOff>
      <xdr:row>82</xdr:row>
      <xdr:rowOff>16993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6027"/>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157981</xdr:rowOff>
    </xdr:from>
    <xdr:to>
      <xdr:col>15</xdr:col>
      <xdr:colOff>82550</xdr:colOff>
      <xdr:row>81</xdr:row>
      <xdr:rowOff>168577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5431"/>
          <a:ext cx="889000" cy="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138460</xdr:rowOff>
    </xdr:from>
    <xdr:to>
      <xdr:col>11</xdr:col>
      <xdr:colOff>31750</xdr:colOff>
      <xdr:row>81</xdr:row>
      <xdr:rowOff>157981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5910"/>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145235</xdr:rowOff>
    </xdr:from>
    <xdr:to>
      <xdr:col>23</xdr:col>
      <xdr:colOff>184150</xdr:colOff>
      <xdr:row>82</xdr:row>
      <xdr:rowOff>75385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66512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137643</xdr:rowOff>
    </xdr:from>
    <xdr:to>
      <xdr:col>19</xdr:col>
      <xdr:colOff>184150</xdr:colOff>
      <xdr:row>82</xdr:row>
      <xdr:rowOff>67793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77970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117777</xdr:rowOff>
    </xdr:from>
    <xdr:to>
      <xdr:col>15</xdr:col>
      <xdr:colOff>133350</xdr:colOff>
      <xdr:row>82</xdr:row>
      <xdr:rowOff>47927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58104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107181</xdr:rowOff>
    </xdr:from>
    <xdr:to>
      <xdr:col>11</xdr:col>
      <xdr:colOff>82550</xdr:colOff>
      <xdr:row>82</xdr:row>
      <xdr:rowOff>37331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47508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87660</xdr:rowOff>
    </xdr:from>
    <xdr:to>
      <xdr:col>7</xdr:col>
      <xdr:colOff>31750</xdr:colOff>
      <xdr:row>82</xdr:row>
      <xdr:rowOff>17810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27987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86</xdr:row>
      <xdr:rowOff>11113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954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47307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47307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47307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87965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8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72090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a:t>
          </a:r>
          <a:r>
            <a:rPr kumimoji="1" lang="en-US" altLang="ja-JP" sz="1100" b="0" i="0" baseline="0">
              <a:solidFill>
                <a:schemeClr val="dk1"/>
              </a:solidFill>
              <a:effectLst/>
              <a:latin typeface="+mn-lt"/>
              <a:ea typeface="+mn-ea"/>
              <a:cs typeface="+mn-cs"/>
            </a:rPr>
            <a:t>7.02</a:t>
          </a:r>
          <a:r>
            <a:rPr kumimoji="1" lang="ja-JP" altLang="ja-JP" sz="1100" b="0" i="0" baseline="0">
              <a:solidFill>
                <a:schemeClr val="dk1"/>
              </a:solidFill>
              <a:effectLst/>
              <a:latin typeface="+mn-lt"/>
              <a:ea typeface="+mn-ea"/>
              <a:cs typeface="+mn-cs"/>
            </a:rPr>
            <a:t>人下回っている状況である。今後も、行政サービスを低下させないよう行政需要や社会情勢の変化に対応しながら定員管理の適正化に努める。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140573</xdr:rowOff>
    </xdr:from>
    <xdr:to>
      <xdr:col>81</xdr:col>
      <xdr:colOff>44450</xdr:colOff>
      <xdr:row>58</xdr:row>
      <xdr:rowOff>164100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84673"/>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125190</xdr:rowOff>
    </xdr:from>
    <xdr:to>
      <xdr:col>77</xdr:col>
      <xdr:colOff>44450</xdr:colOff>
      <xdr:row>58</xdr:row>
      <xdr:rowOff>140573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69290"/>
          <a:ext cx="8890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112522</xdr:rowOff>
    </xdr:from>
    <xdr:to>
      <xdr:col>72</xdr:col>
      <xdr:colOff>203200</xdr:colOff>
      <xdr:row>58</xdr:row>
      <xdr:rowOff>125190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56622"/>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112522</xdr:rowOff>
    </xdr:from>
    <xdr:to>
      <xdr:col>68</xdr:col>
      <xdr:colOff>152400</xdr:colOff>
      <xdr:row>58</xdr:row>
      <xdr:rowOff>114030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5662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164990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113300</xdr:rowOff>
    </xdr:from>
    <xdr:to>
      <xdr:col>81</xdr:col>
      <xdr:colOff>95250</xdr:colOff>
      <xdr:row>59</xdr:row>
      <xdr:rowOff>43450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129827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89773</xdr:rowOff>
    </xdr:from>
    <xdr:to>
      <xdr:col>77</xdr:col>
      <xdr:colOff>95250</xdr:colOff>
      <xdr:row>59</xdr:row>
      <xdr:rowOff>19923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30100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0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74390</xdr:rowOff>
    </xdr:from>
    <xdr:to>
      <xdr:col>73</xdr:col>
      <xdr:colOff>44450</xdr:colOff>
      <xdr:row>59</xdr:row>
      <xdr:rowOff>4540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8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61722</xdr:rowOff>
    </xdr:from>
    <xdr:to>
      <xdr:col>68</xdr:col>
      <xdr:colOff>203200</xdr:colOff>
      <xdr:row>58</xdr:row>
      <xdr:rowOff>163322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2049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63230</xdr:rowOff>
    </xdr:from>
    <xdr:to>
      <xdr:col>64</xdr:col>
      <xdr:colOff>152400</xdr:colOff>
      <xdr:row>58</xdr:row>
      <xdr:rowOff>164830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3557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7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繰上償還等の実施により、償還額の平準化対策を講じ</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全国平均を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年度をピークに減少傾向にあるが、今後も、緊急度・住民ニーズを的確に把握した事業の選択、新規発行債の抑制等により実質公債費比率の適正化に努める。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1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93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5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113877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地方債の現在高の減少により、</a:t>
          </a:r>
          <a:r>
            <a:rPr kumimoji="1" lang="ja-JP" altLang="en-US" sz="1100" b="0" i="0" baseline="0">
              <a:solidFill>
                <a:schemeClr val="dk1"/>
              </a:solidFill>
              <a:effectLst/>
              <a:latin typeface="+mn-lt"/>
              <a:ea typeface="+mn-ea"/>
              <a:cs typeface="+mn-cs"/>
            </a:rPr>
            <a:t>令和元年より減少傾向にあるが、</a:t>
          </a:r>
          <a:r>
            <a:rPr kumimoji="1" lang="ja-JP" altLang="ja-JP" sz="1100" b="0" i="0" baseline="0">
              <a:solidFill>
                <a:schemeClr val="dk1"/>
              </a:solidFill>
              <a:effectLst/>
              <a:latin typeface="+mn-lt"/>
              <a:ea typeface="+mn-ea"/>
              <a:cs typeface="+mn-cs"/>
            </a:rPr>
            <a:t>類似団体平均と比較しても高い比率となっている。今後も、新規発行債の抑制、計画的な繰上償還等の実施により地方債現在高の減少、さらには充当可能基金の増額を図り将来負担比率適正化に努める。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18627</xdr:rowOff>
    </xdr:from>
    <xdr:to>
      <xdr:col>81</xdr:col>
      <xdr:colOff>44450</xdr:colOff>
      <xdr:row>14</xdr:row>
      <xdr:rowOff>34713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189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105954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18927"/>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105954</xdr:rowOff>
    </xdr:from>
    <xdr:to>
      <xdr:col>72</xdr:col>
      <xdr:colOff>203200</xdr:colOff>
      <xdr:row>15</xdr:row>
      <xdr:rowOff>89626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0625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89626</xdr:rowOff>
    </xdr:from>
    <xdr:to>
      <xdr:col>68</xdr:col>
      <xdr:colOff>152400</xdr:colOff>
      <xdr:row>15</xdr:row>
      <xdr:rowOff>136737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61376"/>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155363</xdr:rowOff>
    </xdr:from>
    <xdr:to>
      <xdr:col>81</xdr:col>
      <xdr:colOff>95250</xdr:colOff>
      <xdr:row>14</xdr:row>
      <xdr:rowOff>85513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54204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5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141531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38826</xdr:rowOff>
    </xdr:from>
    <xdr:to>
      <xdr:col>68</xdr:col>
      <xdr:colOff>203200</xdr:colOff>
      <xdr:row>15</xdr:row>
      <xdr:rowOff>140426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125203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85937</xdr:rowOff>
    </xdr:from>
    <xdr:to>
      <xdr:col>64</xdr:col>
      <xdr:colOff>152400</xdr:colOff>
      <xdr:row>16</xdr:row>
      <xdr:rowOff>16087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4,800
241.98
5,036,231
4,878,705
156,744
3,064,252
5,158,185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ポイント下回っている。引き続き定員適正化計画に基づく定員管理及び給与制度や諸手当の更なる適正化に努める。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指定管理者制度の導入による施設管理費の削減等を図っているが、類似団体平均を</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ポイント上回っている。今後も事務事業の廃止・縮小等の見直しを進め経常経費の削減に努める。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48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76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154432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65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65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ポイント下回っている。今後も扶助制度の適正化に努める。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56</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52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59</xdr:row>
      <xdr:rowOff>155575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539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59</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911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75565</xdr:rowOff>
    </xdr:from>
    <xdr:to>
      <xdr:col>73</xdr:col>
      <xdr:colOff>180975</xdr:colOff>
      <xdr:row>60</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911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322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104775</xdr:rowOff>
    </xdr:from>
    <xdr:to>
      <xdr:col>82</xdr:col>
      <xdr:colOff>158750</xdr:colOff>
      <xdr:row>60</xdr:row>
      <xdr:rowOff>34925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76852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補助費の大半を占める一部事務組合に対する負担金の</a:t>
          </a:r>
          <a:r>
            <a:rPr kumimoji="1" lang="ja-JP" altLang="en-US" sz="1100" b="0" i="0" baseline="0">
              <a:solidFill>
                <a:schemeClr val="dk1"/>
              </a:solidFill>
              <a:effectLst/>
              <a:latin typeface="+mn-lt"/>
              <a:ea typeface="+mn-ea"/>
              <a:cs typeface="+mn-cs"/>
            </a:rPr>
            <a:t>増加はあるものの</a:t>
          </a:r>
          <a:r>
            <a:rPr kumimoji="1" lang="ja-JP" altLang="ja-JP" sz="1100" b="0" i="0" baseline="0">
              <a:solidFill>
                <a:schemeClr val="dk1"/>
              </a:solidFill>
              <a:effectLst/>
              <a:latin typeface="+mn-lt"/>
              <a:ea typeface="+mn-ea"/>
              <a:cs typeface="+mn-cs"/>
            </a:rPr>
            <a:t>、町単独補助金の見直し等により類似団体平均を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161290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類似団体平均と同程度となっているが、今後も新規発行債の抑制による公債費負担の平準化に努める。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45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161289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85089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914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867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79</xdr:row>
      <xdr:rowOff>153670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6677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123189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162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16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220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139663</xdr:rowOff>
    </xdr:from>
    <xdr:to>
      <xdr:col>29</xdr:col>
      <xdr:colOff>127000</xdr:colOff>
      <xdr:row>17</xdr:row>
      <xdr:rowOff>167373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1938"/>
          <a:ext cx="647700" cy="2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167373</xdr:rowOff>
    </xdr:from>
    <xdr:to>
      <xdr:col>26</xdr:col>
      <xdr:colOff>50800</xdr:colOff>
      <xdr:row>18</xdr:row>
      <xdr:rowOff>34221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9648"/>
          <a:ext cx="698500" cy="3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34221</xdr:rowOff>
    </xdr:from>
    <xdr:to>
      <xdr:col>22</xdr:col>
      <xdr:colOff>114300</xdr:colOff>
      <xdr:row>18</xdr:row>
      <xdr:rowOff>35225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7946"/>
          <a:ext cx="698500" cy="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35225</xdr:rowOff>
    </xdr:from>
    <xdr:to>
      <xdr:col>18</xdr:col>
      <xdr:colOff>177800</xdr:colOff>
      <xdr:row>18</xdr:row>
      <xdr:rowOff>59489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8950"/>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88863</xdr:rowOff>
    </xdr:from>
    <xdr:to>
      <xdr:col>29</xdr:col>
      <xdr:colOff>177800</xdr:colOff>
      <xdr:row>18</xdr:row>
      <xdr:rowOff>19013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60940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116573</xdr:rowOff>
    </xdr:from>
    <xdr:to>
      <xdr:col>26</xdr:col>
      <xdr:colOff>101600</xdr:colOff>
      <xdr:row>18</xdr:row>
      <xdr:rowOff>46723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31500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154871</xdr:rowOff>
    </xdr:from>
    <xdr:to>
      <xdr:col>22</xdr:col>
      <xdr:colOff>165100</xdr:colOff>
      <xdr:row>18</xdr:row>
      <xdr:rowOff>85021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69798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155875</xdr:rowOff>
    </xdr:from>
    <xdr:to>
      <xdr:col>19</xdr:col>
      <xdr:colOff>38100</xdr:colOff>
      <xdr:row>18</xdr:row>
      <xdr:rowOff>86025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70802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8689</xdr:rowOff>
    </xdr:from>
    <xdr:to>
      <xdr:col>15</xdr:col>
      <xdr:colOff>101600</xdr:colOff>
      <xdr:row>18</xdr:row>
      <xdr:rowOff>110289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120466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1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258907</xdr:rowOff>
    </xdr:from>
    <xdr:to>
      <xdr:col>29</xdr:col>
      <xdr:colOff>127000</xdr:colOff>
      <xdr:row>35</xdr:row>
      <xdr:rowOff>297897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69257"/>
          <a:ext cx="647700" cy="3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282649</xdr:rowOff>
    </xdr:from>
    <xdr:to>
      <xdr:col>26</xdr:col>
      <xdr:colOff>50800</xdr:colOff>
      <xdr:row>35</xdr:row>
      <xdr:rowOff>297897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92999"/>
          <a:ext cx="698500" cy="1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256635</xdr:rowOff>
    </xdr:from>
    <xdr:to>
      <xdr:col>22</xdr:col>
      <xdr:colOff>114300</xdr:colOff>
      <xdr:row>35</xdr:row>
      <xdr:rowOff>282649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66985"/>
          <a:ext cx="6985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233985</xdr:rowOff>
    </xdr:from>
    <xdr:to>
      <xdr:col>18</xdr:col>
      <xdr:colOff>177800</xdr:colOff>
      <xdr:row>35</xdr:row>
      <xdr:rowOff>256635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44335"/>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275099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208107</xdr:rowOff>
    </xdr:from>
    <xdr:to>
      <xdr:col>29</xdr:col>
      <xdr:colOff>177800</xdr:colOff>
      <xdr:row>35</xdr:row>
      <xdr:rowOff>309707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180184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247097</xdr:rowOff>
    </xdr:from>
    <xdr:to>
      <xdr:col>26</xdr:col>
      <xdr:colOff>101600</xdr:colOff>
      <xdr:row>36</xdr:row>
      <xdr:rowOff>5797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333474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231849</xdr:rowOff>
    </xdr:from>
    <xdr:to>
      <xdr:col>22</xdr:col>
      <xdr:colOff>165100</xdr:colOff>
      <xdr:row>35</xdr:row>
      <xdr:rowOff>333449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318226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205835</xdr:rowOff>
    </xdr:from>
    <xdr:to>
      <xdr:col>19</xdr:col>
      <xdr:colOff>38100</xdr:colOff>
      <xdr:row>35</xdr:row>
      <xdr:rowOff>307435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183185</xdr:rowOff>
    </xdr:from>
    <xdr:to>
      <xdr:col>15</xdr:col>
      <xdr:colOff>101600</xdr:colOff>
      <xdr:row>35</xdr:row>
      <xdr:rowOff>284785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294962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6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4,800
241.98
5,036,231
4,878,705
156,744
3,064,252
5,158,185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67786</xdr:rowOff>
    </xdr:from>
    <xdr:to>
      <xdr:col>24</xdr:col>
      <xdr:colOff>63500</xdr:colOff>
      <xdr:row>37</xdr:row>
      <xdr:rowOff>83691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1436"/>
          <a:ext cx="8382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83691</xdr:rowOff>
    </xdr:from>
    <xdr:to>
      <xdr:col>19</xdr:col>
      <xdr:colOff>177800</xdr:colOff>
      <xdr:row>37</xdr:row>
      <xdr:rowOff>101503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734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101503</xdr:rowOff>
    </xdr:from>
    <xdr:to>
      <xdr:col>15</xdr:col>
      <xdr:colOff>50800</xdr:colOff>
      <xdr:row>37</xdr:row>
      <xdr:rowOff>104385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5153"/>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104385</xdr:rowOff>
    </xdr:from>
    <xdr:to>
      <xdr:col>10</xdr:col>
      <xdr:colOff>114300</xdr:colOff>
      <xdr:row>37</xdr:row>
      <xdr:rowOff>147349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8035"/>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16125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16986</xdr:rowOff>
    </xdr:from>
    <xdr:to>
      <xdr:col>24</xdr:col>
      <xdr:colOff>114300</xdr:colOff>
      <xdr:row>37</xdr:row>
      <xdr:rowOff>118586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103363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32891</xdr:rowOff>
    </xdr:from>
    <xdr:to>
      <xdr:col>20</xdr:col>
      <xdr:colOff>38100</xdr:colOff>
      <xdr:row>37</xdr:row>
      <xdr:rowOff>134491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125618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50703</xdr:rowOff>
    </xdr:from>
    <xdr:to>
      <xdr:col>15</xdr:col>
      <xdr:colOff>101600</xdr:colOff>
      <xdr:row>37</xdr:row>
      <xdr:rowOff>152303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143430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53585</xdr:rowOff>
    </xdr:from>
    <xdr:to>
      <xdr:col>10</xdr:col>
      <xdr:colOff>165100</xdr:colOff>
      <xdr:row>37</xdr:row>
      <xdr:rowOff>155185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146312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96549</xdr:rowOff>
    </xdr:from>
    <xdr:to>
      <xdr:col>6</xdr:col>
      <xdr:colOff>38100</xdr:colOff>
      <xdr:row>38</xdr:row>
      <xdr:rowOff>26699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17825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169146</xdr:rowOff>
    </xdr:from>
    <xdr:to>
      <xdr:col>24</xdr:col>
      <xdr:colOff>63500</xdr:colOff>
      <xdr:row>57</xdr:row>
      <xdr:rowOff>170782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41796"/>
          <a:ext cx="8382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169146</xdr:rowOff>
    </xdr:from>
    <xdr:to>
      <xdr:col>19</xdr:col>
      <xdr:colOff>177800</xdr:colOff>
      <xdr:row>58</xdr:row>
      <xdr:rowOff>17272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1796"/>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17272</xdr:rowOff>
    </xdr:from>
    <xdr:to>
      <xdr:col>15</xdr:col>
      <xdr:colOff>50800</xdr:colOff>
      <xdr:row>58</xdr:row>
      <xdr:rowOff>24850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1372"/>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24850</xdr:rowOff>
    </xdr:from>
    <xdr:to>
      <xdr:col>10</xdr:col>
      <xdr:colOff>114300</xdr:colOff>
      <xdr:row>58</xdr:row>
      <xdr:rowOff>29738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8950"/>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91715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119982</xdr:rowOff>
    </xdr:from>
    <xdr:to>
      <xdr:col>24</xdr:col>
      <xdr:colOff>114300</xdr:colOff>
      <xdr:row>58</xdr:row>
      <xdr:rowOff>50132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34909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118346</xdr:rowOff>
    </xdr:from>
    <xdr:to>
      <xdr:col>20</xdr:col>
      <xdr:colOff>38100</xdr:colOff>
      <xdr:row>58</xdr:row>
      <xdr:rowOff>48496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39623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137922</xdr:rowOff>
    </xdr:from>
    <xdr:to>
      <xdr:col>15</xdr:col>
      <xdr:colOff>101600</xdr:colOff>
      <xdr:row>58</xdr:row>
      <xdr:rowOff>68072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59199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145500</xdr:rowOff>
    </xdr:from>
    <xdr:to>
      <xdr:col>10</xdr:col>
      <xdr:colOff>165100</xdr:colOff>
      <xdr:row>58</xdr:row>
      <xdr:rowOff>75650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66777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150388</xdr:rowOff>
    </xdr:from>
    <xdr:to>
      <xdr:col>6</xdr:col>
      <xdr:colOff>38100</xdr:colOff>
      <xdr:row>58</xdr:row>
      <xdr:rowOff>80538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71665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53710</xdr:rowOff>
    </xdr:from>
    <xdr:to>
      <xdr:col>24</xdr:col>
      <xdr:colOff>63500</xdr:colOff>
      <xdr:row>78</xdr:row>
      <xdr:rowOff>56435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6810"/>
          <a:ext cx="8382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56435</xdr:rowOff>
    </xdr:from>
    <xdr:to>
      <xdr:col>19</xdr:col>
      <xdr:colOff>177800</xdr:colOff>
      <xdr:row>78</xdr:row>
      <xdr:rowOff>60956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9535"/>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59644</xdr:rowOff>
    </xdr:from>
    <xdr:to>
      <xdr:col>15</xdr:col>
      <xdr:colOff>50800</xdr:colOff>
      <xdr:row>78</xdr:row>
      <xdr:rowOff>60956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2744"/>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59644</xdr:rowOff>
    </xdr:from>
    <xdr:to>
      <xdr:col>10</xdr:col>
      <xdr:colOff>114300</xdr:colOff>
      <xdr:row>78</xdr:row>
      <xdr:rowOff>72588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2744"/>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2910</xdr:rowOff>
    </xdr:from>
    <xdr:to>
      <xdr:col>24</xdr:col>
      <xdr:colOff>114300</xdr:colOff>
      <xdr:row>78</xdr:row>
      <xdr:rowOff>104510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89287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5635</xdr:rowOff>
    </xdr:from>
    <xdr:to>
      <xdr:col>20</xdr:col>
      <xdr:colOff>38100</xdr:colOff>
      <xdr:row>78</xdr:row>
      <xdr:rowOff>107235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98362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10156</xdr:rowOff>
    </xdr:from>
    <xdr:to>
      <xdr:col>15</xdr:col>
      <xdr:colOff>101600</xdr:colOff>
      <xdr:row>78</xdr:row>
      <xdr:rowOff>111756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102883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8844</xdr:rowOff>
    </xdr:from>
    <xdr:to>
      <xdr:col>10</xdr:col>
      <xdr:colOff>165100</xdr:colOff>
      <xdr:row>78</xdr:row>
      <xdr:rowOff>110444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101571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21788</xdr:rowOff>
    </xdr:from>
    <xdr:to>
      <xdr:col>6</xdr:col>
      <xdr:colOff>38100</xdr:colOff>
      <xdr:row>78</xdr:row>
      <xdr:rowOff>123388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114515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14649</xdr:rowOff>
    </xdr:from>
    <xdr:to>
      <xdr:col>24</xdr:col>
      <xdr:colOff>63500</xdr:colOff>
      <xdr:row>94</xdr:row>
      <xdr:rowOff>73710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30949"/>
          <a:ext cx="838200" cy="5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17681</xdr:rowOff>
    </xdr:from>
    <xdr:to>
      <xdr:col>19</xdr:col>
      <xdr:colOff>177800</xdr:colOff>
      <xdr:row>94</xdr:row>
      <xdr:rowOff>73710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33981"/>
          <a:ext cx="889000" cy="5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17681</xdr:rowOff>
    </xdr:from>
    <xdr:to>
      <xdr:col>15</xdr:col>
      <xdr:colOff>50800</xdr:colOff>
      <xdr:row>95</xdr:row>
      <xdr:rowOff>36266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33981"/>
          <a:ext cx="889000" cy="1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36266</xdr:rowOff>
    </xdr:from>
    <xdr:to>
      <xdr:col>10</xdr:col>
      <xdr:colOff>114300</xdr:colOff>
      <xdr:row>95</xdr:row>
      <xdr:rowOff>61268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24016"/>
          <a:ext cx="8890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27230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135299</xdr:rowOff>
    </xdr:from>
    <xdr:to>
      <xdr:col>24</xdr:col>
      <xdr:colOff>114300</xdr:colOff>
      <xdr:row>94</xdr:row>
      <xdr:rowOff>65449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158176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22910</xdr:rowOff>
    </xdr:from>
    <xdr:to>
      <xdr:col>20</xdr:col>
      <xdr:colOff>38100</xdr:colOff>
      <xdr:row>94</xdr:row>
      <xdr:rowOff>124510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141037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1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138331</xdr:rowOff>
    </xdr:from>
    <xdr:to>
      <xdr:col>15</xdr:col>
      <xdr:colOff>101600</xdr:colOff>
      <xdr:row>94</xdr:row>
      <xdr:rowOff>68481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85008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5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156916</xdr:rowOff>
    </xdr:from>
    <xdr:to>
      <xdr:col>10</xdr:col>
      <xdr:colOff>165100</xdr:colOff>
      <xdr:row>95</xdr:row>
      <xdr:rowOff>87066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103593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10468</xdr:rowOff>
    </xdr:from>
    <xdr:to>
      <xdr:col>6</xdr:col>
      <xdr:colOff>38100</xdr:colOff>
      <xdr:row>95</xdr:row>
      <xdr:rowOff>112068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128595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32355</xdr:rowOff>
    </xdr:from>
    <xdr:to>
      <xdr:col>55</xdr:col>
      <xdr:colOff>0</xdr:colOff>
      <xdr:row>37</xdr:row>
      <xdr:rowOff>65864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76005"/>
          <a:ext cx="8382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32355</xdr:rowOff>
    </xdr:from>
    <xdr:to>
      <xdr:col>50</xdr:col>
      <xdr:colOff>114300</xdr:colOff>
      <xdr:row>37</xdr:row>
      <xdr:rowOff>126666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76005"/>
          <a:ext cx="8890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66672</xdr:rowOff>
    </xdr:from>
    <xdr:to>
      <xdr:col>45</xdr:col>
      <xdr:colOff>177800</xdr:colOff>
      <xdr:row>37</xdr:row>
      <xdr:rowOff>126666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38872"/>
          <a:ext cx="889000" cy="2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66672</xdr:rowOff>
    </xdr:from>
    <xdr:to>
      <xdr:col>41</xdr:col>
      <xdr:colOff>50800</xdr:colOff>
      <xdr:row>37</xdr:row>
      <xdr:rowOff>155868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8872"/>
          <a:ext cx="889000" cy="2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169047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15064</xdr:rowOff>
    </xdr:from>
    <xdr:to>
      <xdr:col>55</xdr:col>
      <xdr:colOff>50800</xdr:colOff>
      <xdr:row>37</xdr:row>
      <xdr:rowOff>116664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164941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153005</xdr:rowOff>
    </xdr:from>
    <xdr:to>
      <xdr:col>50</xdr:col>
      <xdr:colOff>165100</xdr:colOff>
      <xdr:row>37</xdr:row>
      <xdr:rowOff>83155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74282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1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75866</xdr:rowOff>
    </xdr:from>
    <xdr:to>
      <xdr:col>46</xdr:col>
      <xdr:colOff>38100</xdr:colOff>
      <xdr:row>38</xdr:row>
      <xdr:rowOff>6016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168593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1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15872</xdr:rowOff>
    </xdr:from>
    <xdr:to>
      <xdr:col>41</xdr:col>
      <xdr:colOff>101600</xdr:colOff>
      <xdr:row>36</xdr:row>
      <xdr:rowOff>117472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108599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105068</xdr:rowOff>
    </xdr:from>
    <xdr:to>
      <xdr:col>36</xdr:col>
      <xdr:colOff>165100</xdr:colOff>
      <xdr:row>38</xdr:row>
      <xdr:rowOff>35218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26345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137182</xdr:rowOff>
    </xdr:from>
    <xdr:to>
      <xdr:col>55</xdr:col>
      <xdr:colOff>0</xdr:colOff>
      <xdr:row>58</xdr:row>
      <xdr:rowOff>144032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81282"/>
          <a:ext cx="8382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136299</xdr:rowOff>
    </xdr:from>
    <xdr:to>
      <xdr:col>50</xdr:col>
      <xdr:colOff>114300</xdr:colOff>
      <xdr:row>58</xdr:row>
      <xdr:rowOff>144032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80399"/>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136299</xdr:rowOff>
    </xdr:from>
    <xdr:to>
      <xdr:col>45</xdr:col>
      <xdr:colOff>177800</xdr:colOff>
      <xdr:row>58</xdr:row>
      <xdr:rowOff>160537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80399"/>
          <a:ext cx="889000" cy="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122494</xdr:rowOff>
    </xdr:from>
    <xdr:to>
      <xdr:col>41</xdr:col>
      <xdr:colOff>50800</xdr:colOff>
      <xdr:row>58</xdr:row>
      <xdr:rowOff>160537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66594"/>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86382</xdr:rowOff>
    </xdr:from>
    <xdr:to>
      <xdr:col>55</xdr:col>
      <xdr:colOff>50800</xdr:colOff>
      <xdr:row>59</xdr:row>
      <xdr:rowOff>16532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93232</xdr:rowOff>
    </xdr:from>
    <xdr:to>
      <xdr:col>50</xdr:col>
      <xdr:colOff>165100</xdr:colOff>
      <xdr:row>59</xdr:row>
      <xdr:rowOff>23382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14509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85499</xdr:rowOff>
    </xdr:from>
    <xdr:to>
      <xdr:col>46</xdr:col>
      <xdr:colOff>38100</xdr:colOff>
      <xdr:row>59</xdr:row>
      <xdr:rowOff>15649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6776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109737</xdr:rowOff>
    </xdr:from>
    <xdr:to>
      <xdr:col>41</xdr:col>
      <xdr:colOff>101600</xdr:colOff>
      <xdr:row>59</xdr:row>
      <xdr:rowOff>39887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31014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71694</xdr:rowOff>
    </xdr:from>
    <xdr:to>
      <xdr:col>36</xdr:col>
      <xdr:colOff>165100</xdr:colOff>
      <xdr:row>59</xdr:row>
      <xdr:rowOff>1844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164421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98845</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43395"/>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74177</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18727"/>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74177</xdr:rowOff>
    </xdr:from>
    <xdr:to>
      <xdr:col>45</xdr:col>
      <xdr:colOff>177800</xdr:colOff>
      <xdr:row>79</xdr:row>
      <xdr:rowOff>97340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18727"/>
          <a:ext cx="889000" cy="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40948</xdr:rowOff>
    </xdr:from>
    <xdr:to>
      <xdr:col>41</xdr:col>
      <xdr:colOff>50800</xdr:colOff>
      <xdr:row>79</xdr:row>
      <xdr:rowOff>97340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5498"/>
          <a:ext cx="889000" cy="5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93420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48045</xdr:rowOff>
    </xdr:from>
    <xdr:to>
      <xdr:col>55</xdr:col>
      <xdr:colOff>50800</xdr:colOff>
      <xdr:row>79</xdr:row>
      <xdr:rowOff>149645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134422</xdr:rowOff>
    </xdr:from>
    <xdr:ext cx="313932"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23377</xdr:rowOff>
    </xdr:from>
    <xdr:to>
      <xdr:col>46</xdr:col>
      <xdr:colOff>38100</xdr:colOff>
      <xdr:row>79</xdr:row>
      <xdr:rowOff>124977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116104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46540</xdr:rowOff>
    </xdr:from>
    <xdr:to>
      <xdr:col>41</xdr:col>
      <xdr:colOff>101600</xdr:colOff>
      <xdr:row>79</xdr:row>
      <xdr:rowOff>148140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139267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161598</xdr:rowOff>
    </xdr:from>
    <xdr:to>
      <xdr:col>36</xdr:col>
      <xdr:colOff>165100</xdr:colOff>
      <xdr:row>79</xdr:row>
      <xdr:rowOff>91748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108275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169901</xdr:rowOff>
    </xdr:from>
    <xdr:to>
      <xdr:col>55</xdr:col>
      <xdr:colOff>0</xdr:colOff>
      <xdr:row>99</xdr:row>
      <xdr:rowOff>4535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72001"/>
          <a:ext cx="8382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4535</xdr:rowOff>
    </xdr:from>
    <xdr:to>
      <xdr:col>50</xdr:col>
      <xdr:colOff>114300</xdr:colOff>
      <xdr:row>99</xdr:row>
      <xdr:rowOff>21357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78085"/>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21357</xdr:rowOff>
    </xdr:from>
    <xdr:to>
      <xdr:col>45</xdr:col>
      <xdr:colOff>177800</xdr:colOff>
      <xdr:row>99</xdr:row>
      <xdr:rowOff>34345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94907"/>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32668</xdr:rowOff>
    </xdr:from>
    <xdr:to>
      <xdr:col>41</xdr:col>
      <xdr:colOff>50800</xdr:colOff>
      <xdr:row>99</xdr:row>
      <xdr:rowOff>34345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06218"/>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119101</xdr:rowOff>
    </xdr:from>
    <xdr:to>
      <xdr:col>55</xdr:col>
      <xdr:colOff>50800</xdr:colOff>
      <xdr:row>99</xdr:row>
      <xdr:rowOff>49251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34028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125185</xdr:rowOff>
    </xdr:from>
    <xdr:to>
      <xdr:col>50</xdr:col>
      <xdr:colOff>165100</xdr:colOff>
      <xdr:row>99</xdr:row>
      <xdr:rowOff>55335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46462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142007</xdr:rowOff>
    </xdr:from>
    <xdr:to>
      <xdr:col>46</xdr:col>
      <xdr:colOff>38100</xdr:colOff>
      <xdr:row>99</xdr:row>
      <xdr:rowOff>72157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63284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154995</xdr:rowOff>
    </xdr:from>
    <xdr:to>
      <xdr:col>41</xdr:col>
      <xdr:colOff>101600</xdr:colOff>
      <xdr:row>99</xdr:row>
      <xdr:rowOff>85145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153318</xdr:rowOff>
    </xdr:from>
    <xdr:to>
      <xdr:col>36</xdr:col>
      <xdr:colOff>165100</xdr:colOff>
      <xdr:row>99</xdr:row>
      <xdr:rowOff>83468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74595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23663</xdr:rowOff>
    </xdr:from>
    <xdr:to>
      <xdr:col>85</xdr:col>
      <xdr:colOff>127000</xdr:colOff>
      <xdr:row>39</xdr:row>
      <xdr:rowOff>41607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10213"/>
          <a:ext cx="8382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23663</xdr:rowOff>
    </xdr:from>
    <xdr:to>
      <xdr:col>81</xdr:col>
      <xdr:colOff>50800</xdr:colOff>
      <xdr:row>39</xdr:row>
      <xdr:rowOff>44379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0213"/>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36137</xdr:rowOff>
    </xdr:from>
    <xdr:to>
      <xdr:col>76</xdr:col>
      <xdr:colOff>114300</xdr:colOff>
      <xdr:row>39</xdr:row>
      <xdr:rowOff>44379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2687"/>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36137</xdr:rowOff>
    </xdr:from>
    <xdr:to>
      <xdr:col>71</xdr:col>
      <xdr:colOff>177800</xdr:colOff>
      <xdr:row>39</xdr:row>
      <xdr:rowOff>43334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2687"/>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162257</xdr:rowOff>
    </xdr:from>
    <xdr:to>
      <xdr:col>85</xdr:col>
      <xdr:colOff>177800</xdr:colOff>
      <xdr:row>39</xdr:row>
      <xdr:rowOff>92407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144313</xdr:rowOff>
    </xdr:from>
    <xdr:to>
      <xdr:col>81</xdr:col>
      <xdr:colOff>101600</xdr:colOff>
      <xdr:row>39</xdr:row>
      <xdr:rowOff>74463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65590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165029</xdr:rowOff>
    </xdr:from>
    <xdr:to>
      <xdr:col>76</xdr:col>
      <xdr:colOff>165100</xdr:colOff>
      <xdr:row>39</xdr:row>
      <xdr:rowOff>95179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86306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156787</xdr:rowOff>
    </xdr:from>
    <xdr:to>
      <xdr:col>72</xdr:col>
      <xdr:colOff>38100</xdr:colOff>
      <xdr:row>39</xdr:row>
      <xdr:rowOff>86937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78064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163984</xdr:rowOff>
    </xdr:from>
    <xdr:to>
      <xdr:col>67</xdr:col>
      <xdr:colOff>101600</xdr:colOff>
      <xdr:row>39</xdr:row>
      <xdr:rowOff>94134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4333</xdr:rowOff>
    </xdr:from>
    <xdr:to>
      <xdr:col>85</xdr:col>
      <xdr:colOff>127000</xdr:colOff>
      <xdr:row>78</xdr:row>
      <xdr:rowOff>20394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77433"/>
          <a:ext cx="8382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4409</xdr:rowOff>
    </xdr:from>
    <xdr:to>
      <xdr:col>81</xdr:col>
      <xdr:colOff>50800</xdr:colOff>
      <xdr:row>78</xdr:row>
      <xdr:rowOff>20394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77509"/>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171114</xdr:rowOff>
    </xdr:from>
    <xdr:to>
      <xdr:col>76</xdr:col>
      <xdr:colOff>114300</xdr:colOff>
      <xdr:row>78</xdr:row>
      <xdr:rowOff>4409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7276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170149</xdr:rowOff>
    </xdr:from>
    <xdr:to>
      <xdr:col>71</xdr:col>
      <xdr:colOff>177800</xdr:colOff>
      <xdr:row>77</xdr:row>
      <xdr:rowOff>171114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71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45502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124983</xdr:rowOff>
    </xdr:from>
    <xdr:to>
      <xdr:col>85</xdr:col>
      <xdr:colOff>177800</xdr:colOff>
      <xdr:row>78</xdr:row>
      <xdr:rowOff>55133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103410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141044</xdr:rowOff>
    </xdr:from>
    <xdr:to>
      <xdr:col>81</xdr:col>
      <xdr:colOff>101600</xdr:colOff>
      <xdr:row>78</xdr:row>
      <xdr:rowOff>71194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62321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125059</xdr:rowOff>
    </xdr:from>
    <xdr:to>
      <xdr:col>76</xdr:col>
      <xdr:colOff>165100</xdr:colOff>
      <xdr:row>78</xdr:row>
      <xdr:rowOff>55209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46336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120314</xdr:rowOff>
    </xdr:from>
    <xdr:to>
      <xdr:col>72</xdr:col>
      <xdr:colOff>38100</xdr:colOff>
      <xdr:row>78</xdr:row>
      <xdr:rowOff>50464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41591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119349</xdr:rowOff>
    </xdr:from>
    <xdr:to>
      <xdr:col>67</xdr:col>
      <xdr:colOff>101600</xdr:colOff>
      <xdr:row>78</xdr:row>
      <xdr:rowOff>49499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66026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16605</xdr:rowOff>
    </xdr:from>
    <xdr:to>
      <xdr:col>85</xdr:col>
      <xdr:colOff>127000</xdr:colOff>
      <xdr:row>99</xdr:row>
      <xdr:rowOff>23141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90155"/>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186</xdr:rowOff>
    </xdr:from>
    <xdr:to>
      <xdr:col>81</xdr:col>
      <xdr:colOff>50800</xdr:colOff>
      <xdr:row>99</xdr:row>
      <xdr:rowOff>16605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73736"/>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186</xdr:rowOff>
    </xdr:from>
    <xdr:to>
      <xdr:col>76</xdr:col>
      <xdr:colOff>114300</xdr:colOff>
      <xdr:row>99</xdr:row>
      <xdr:rowOff>31570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73736"/>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31570</xdr:rowOff>
    </xdr:from>
    <xdr:to>
      <xdr:col>71</xdr:col>
      <xdr:colOff>177800</xdr:colOff>
      <xdr:row>99</xdr:row>
      <xdr:rowOff>35531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5120"/>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143791</xdr:rowOff>
    </xdr:from>
    <xdr:to>
      <xdr:col>85</xdr:col>
      <xdr:colOff>177800</xdr:colOff>
      <xdr:row>99</xdr:row>
      <xdr:rowOff>73941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58718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137255</xdr:rowOff>
    </xdr:from>
    <xdr:to>
      <xdr:col>81</xdr:col>
      <xdr:colOff>101600</xdr:colOff>
      <xdr:row>99</xdr:row>
      <xdr:rowOff>67405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58532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3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120836</xdr:rowOff>
    </xdr:from>
    <xdr:to>
      <xdr:col>76</xdr:col>
      <xdr:colOff>165100</xdr:colOff>
      <xdr:row>99</xdr:row>
      <xdr:rowOff>50986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42113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152220</xdr:rowOff>
    </xdr:from>
    <xdr:to>
      <xdr:col>72</xdr:col>
      <xdr:colOff>38100</xdr:colOff>
      <xdr:row>99</xdr:row>
      <xdr:rowOff>82370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73497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4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156181</xdr:rowOff>
    </xdr:from>
    <xdr:to>
      <xdr:col>67</xdr:col>
      <xdr:colOff>101600</xdr:colOff>
      <xdr:row>99</xdr:row>
      <xdr:rowOff>86331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77458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12084</xdr:rowOff>
    </xdr:from>
    <xdr:to>
      <xdr:col>116</xdr:col>
      <xdr:colOff>63500</xdr:colOff>
      <xdr:row>39</xdr:row>
      <xdr:rowOff>40659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9863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12084</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98634"/>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24181</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1073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22199</xdr:rowOff>
    </xdr:from>
    <xdr:to>
      <xdr:col>102</xdr:col>
      <xdr:colOff>114300</xdr:colOff>
      <xdr:row>39</xdr:row>
      <xdr:rowOff>24181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0874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161309</xdr:rowOff>
    </xdr:from>
    <xdr:to>
      <xdr:col>116</xdr:col>
      <xdr:colOff>114300</xdr:colOff>
      <xdr:row>39</xdr:row>
      <xdr:rowOff>91459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76236</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1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132734</xdr:rowOff>
    </xdr:from>
    <xdr:to>
      <xdr:col>112</xdr:col>
      <xdr:colOff>38100</xdr:colOff>
      <xdr:row>39</xdr:row>
      <xdr:rowOff>62884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54011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144831</xdr:rowOff>
    </xdr:from>
    <xdr:to>
      <xdr:col>102</xdr:col>
      <xdr:colOff>165100</xdr:colOff>
      <xdr:row>39</xdr:row>
      <xdr:rowOff>74981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66108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75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142849</xdr:rowOff>
    </xdr:from>
    <xdr:to>
      <xdr:col>98</xdr:col>
      <xdr:colOff>38100</xdr:colOff>
      <xdr:row>39</xdr:row>
      <xdr:rowOff>72999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64126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7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90706</xdr:rowOff>
    </xdr:from>
    <xdr:to>
      <xdr:col>116</xdr:col>
      <xdr:colOff>63500</xdr:colOff>
      <xdr:row>58</xdr:row>
      <xdr:rowOff>92370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4806"/>
          <a:ext cx="8382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92370</xdr:rowOff>
    </xdr:from>
    <xdr:to>
      <xdr:col>111</xdr:col>
      <xdr:colOff>177800</xdr:colOff>
      <xdr:row>58</xdr:row>
      <xdr:rowOff>93294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36470"/>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93294</xdr:rowOff>
    </xdr:from>
    <xdr:to>
      <xdr:col>107</xdr:col>
      <xdr:colOff>50800</xdr:colOff>
      <xdr:row>58</xdr:row>
      <xdr:rowOff>94501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3739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94501</xdr:rowOff>
    </xdr:from>
    <xdr:to>
      <xdr:col>102</xdr:col>
      <xdr:colOff>114300</xdr:colOff>
      <xdr:row>58</xdr:row>
      <xdr:rowOff>95434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860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137443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39906</xdr:rowOff>
    </xdr:from>
    <xdr:to>
      <xdr:col>116</xdr:col>
      <xdr:colOff>114300</xdr:colOff>
      <xdr:row>58</xdr:row>
      <xdr:rowOff>141506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41570</xdr:rowOff>
    </xdr:from>
    <xdr:to>
      <xdr:col>112</xdr:col>
      <xdr:colOff>38100</xdr:colOff>
      <xdr:row>58</xdr:row>
      <xdr:rowOff>143170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134297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7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42494</xdr:rowOff>
    </xdr:from>
    <xdr:to>
      <xdr:col>107</xdr:col>
      <xdr:colOff>101600</xdr:colOff>
      <xdr:row>58</xdr:row>
      <xdr:rowOff>144094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135221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7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43701</xdr:rowOff>
    </xdr:from>
    <xdr:to>
      <xdr:col>102</xdr:col>
      <xdr:colOff>165100</xdr:colOff>
      <xdr:row>58</xdr:row>
      <xdr:rowOff>145301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136428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44634</xdr:rowOff>
    </xdr:from>
    <xdr:to>
      <xdr:col>98</xdr:col>
      <xdr:colOff>38100</xdr:colOff>
      <xdr:row>58</xdr:row>
      <xdr:rowOff>146234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162761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57339</xdr:rowOff>
    </xdr:from>
    <xdr:to>
      <xdr:col>116</xdr:col>
      <xdr:colOff>63500</xdr:colOff>
      <xdr:row>76</xdr:row>
      <xdr:rowOff>123633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87539"/>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123633</xdr:rowOff>
    </xdr:from>
    <xdr:to>
      <xdr:col>111</xdr:col>
      <xdr:colOff>177800</xdr:colOff>
      <xdr:row>76</xdr:row>
      <xdr:rowOff>132797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3833"/>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132797</xdr:rowOff>
    </xdr:from>
    <xdr:to>
      <xdr:col>107</xdr:col>
      <xdr:colOff>50800</xdr:colOff>
      <xdr:row>76</xdr:row>
      <xdr:rowOff>153229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62997"/>
          <a:ext cx="889000" cy="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153229</xdr:rowOff>
    </xdr:from>
    <xdr:to>
      <xdr:col>102</xdr:col>
      <xdr:colOff>114300</xdr:colOff>
      <xdr:row>77</xdr:row>
      <xdr:rowOff>5500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83429"/>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6539</xdr:rowOff>
    </xdr:from>
    <xdr:to>
      <xdr:col>116</xdr:col>
      <xdr:colOff>114300</xdr:colOff>
      <xdr:row>76</xdr:row>
      <xdr:rowOff>108139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29416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8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72833</xdr:rowOff>
    </xdr:from>
    <xdr:to>
      <xdr:col>112</xdr:col>
      <xdr:colOff>38100</xdr:colOff>
      <xdr:row>77</xdr:row>
      <xdr:rowOff>2983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165560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19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81997</xdr:rowOff>
    </xdr:from>
    <xdr:to>
      <xdr:col>107</xdr:col>
      <xdr:colOff>101600</xdr:colOff>
      <xdr:row>77</xdr:row>
      <xdr:rowOff>12147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3274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0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102429</xdr:rowOff>
    </xdr:from>
    <xdr:to>
      <xdr:col>102</xdr:col>
      <xdr:colOff>165100</xdr:colOff>
      <xdr:row>77</xdr:row>
      <xdr:rowOff>32579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23706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322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126150</xdr:rowOff>
    </xdr:from>
    <xdr:to>
      <xdr:col>98</xdr:col>
      <xdr:colOff>38100</xdr:colOff>
      <xdr:row>77</xdr:row>
      <xdr:rowOff>56300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72827</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9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1,012,810</a:t>
          </a:r>
          <a:r>
            <a:rPr kumimoji="1" lang="ja-JP" altLang="ja-JP" sz="1100" b="0" i="0" baseline="0">
              <a:solidFill>
                <a:schemeClr val="dk1"/>
              </a:solidFill>
              <a:effectLst/>
              <a:latin typeface="+mn-lt"/>
              <a:ea typeface="+mn-ea"/>
              <a:cs typeface="+mn-cs"/>
            </a:rPr>
            <a:t>円となっている。物件費は、住民一人当たり</a:t>
          </a:r>
          <a:r>
            <a:rPr kumimoji="1" lang="en-US" altLang="ja-JP" sz="1100" b="0" i="0" baseline="0">
              <a:solidFill>
                <a:schemeClr val="dk1"/>
              </a:solidFill>
              <a:effectLst/>
              <a:latin typeface="+mn-lt"/>
              <a:ea typeface="+mn-ea"/>
              <a:cs typeface="+mn-cs"/>
            </a:rPr>
            <a:t>170,526</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たものの、未だ</a:t>
          </a:r>
          <a:r>
            <a:rPr kumimoji="1" lang="ja-JP" altLang="ja-JP" sz="1100" b="0" i="0" baseline="0">
              <a:solidFill>
                <a:schemeClr val="dk1"/>
              </a:solidFill>
              <a:effectLst/>
              <a:latin typeface="+mn-lt"/>
              <a:ea typeface="+mn-ea"/>
              <a:cs typeface="+mn-cs"/>
            </a:rPr>
            <a:t>一人当たりコストが高い状況となっている。これは、新型コロナウイルス関連事務委託等の事業が</a:t>
          </a:r>
          <a:r>
            <a:rPr kumimoji="1" lang="ja-JP" altLang="en-US" sz="1100" b="0" i="0" baseline="0">
              <a:solidFill>
                <a:schemeClr val="dk1"/>
              </a:solidFill>
              <a:effectLst/>
              <a:latin typeface="+mn-lt"/>
              <a:ea typeface="+mn-ea"/>
              <a:cs typeface="+mn-cs"/>
            </a:rPr>
            <a:t>終了したものの、物価高の影響もあり微減した</a:t>
          </a:r>
          <a:r>
            <a:rPr kumimoji="1" lang="ja-JP" altLang="ja-JP" sz="1100" b="0" i="0" baseline="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168,759</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いる。これは、主に新型コロナウイルス関連の臨時給付金事業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災害復旧事業費は、住民一人当たり</a:t>
          </a:r>
          <a:r>
            <a:rPr kumimoji="1" lang="en-US" altLang="ja-JP" sz="1100">
              <a:solidFill>
                <a:schemeClr val="dk1"/>
              </a:solidFill>
              <a:effectLst/>
              <a:latin typeface="+mn-lt"/>
              <a:ea typeface="+mn-ea"/>
              <a:cs typeface="+mn-cs"/>
            </a:rPr>
            <a:t>2,239</a:t>
          </a:r>
          <a:r>
            <a:rPr kumimoji="1" lang="ja-JP" altLang="ja-JP" sz="1100">
              <a:solidFill>
                <a:schemeClr val="dk1"/>
              </a:solidFill>
              <a:effectLst/>
              <a:latin typeface="+mn-lt"/>
              <a:ea typeface="+mn-ea"/>
              <a:cs typeface="+mn-cs"/>
            </a:rPr>
            <a:t>円となっており、前年度決算と比較すると</a:t>
          </a:r>
          <a:r>
            <a:rPr kumimoji="1" lang="ja-JP" altLang="en-US" sz="1100">
              <a:solidFill>
                <a:schemeClr val="dk1"/>
              </a:solidFill>
              <a:effectLst/>
              <a:latin typeface="+mn-lt"/>
              <a:ea typeface="+mn-ea"/>
              <a:cs typeface="+mn-cs"/>
            </a:rPr>
            <a:t>大きく減少</a:t>
          </a:r>
          <a:r>
            <a:rPr kumimoji="1" lang="ja-JP" altLang="ja-JP" sz="1100">
              <a:solidFill>
                <a:schemeClr val="dk1"/>
              </a:solidFill>
              <a:effectLst/>
              <a:latin typeface="+mn-lt"/>
              <a:ea typeface="+mn-ea"/>
              <a:cs typeface="+mn-cs"/>
            </a:rPr>
            <a:t>しているが、これは令和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年度における大雨による災害復旧</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4,800
241.98
5,036,231
4,878,705
156,744
3,064,252
5,158,185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83274</xdr:rowOff>
    </xdr:from>
    <xdr:to>
      <xdr:col>24</xdr:col>
      <xdr:colOff>63500</xdr:colOff>
      <xdr:row>37</xdr:row>
      <xdr:rowOff>113144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924"/>
          <a:ext cx="8382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113144</xdr:rowOff>
    </xdr:from>
    <xdr:to>
      <xdr:col>19</xdr:col>
      <xdr:colOff>177800</xdr:colOff>
      <xdr:row>37</xdr:row>
      <xdr:rowOff>147453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6794"/>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147453</xdr:rowOff>
    </xdr:from>
    <xdr:to>
      <xdr:col>15</xdr:col>
      <xdr:colOff>50800</xdr:colOff>
      <xdr:row>37</xdr:row>
      <xdr:rowOff>151149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110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125831</xdr:rowOff>
    </xdr:from>
    <xdr:to>
      <xdr:col>10</xdr:col>
      <xdr:colOff>114300</xdr:colOff>
      <xdr:row>37</xdr:row>
      <xdr:rowOff>151149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9481"/>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32474</xdr:rowOff>
    </xdr:from>
    <xdr:to>
      <xdr:col>24</xdr:col>
      <xdr:colOff>114300</xdr:colOff>
      <xdr:row>37</xdr:row>
      <xdr:rowOff>134074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10901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62344</xdr:rowOff>
    </xdr:from>
    <xdr:to>
      <xdr:col>20</xdr:col>
      <xdr:colOff>38100</xdr:colOff>
      <xdr:row>37</xdr:row>
      <xdr:rowOff>163944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155071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96653</xdr:rowOff>
    </xdr:from>
    <xdr:to>
      <xdr:col>15</xdr:col>
      <xdr:colOff>101600</xdr:colOff>
      <xdr:row>38</xdr:row>
      <xdr:rowOff>26803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17930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100349</xdr:rowOff>
    </xdr:from>
    <xdr:to>
      <xdr:col>10</xdr:col>
      <xdr:colOff>165100</xdr:colOff>
      <xdr:row>38</xdr:row>
      <xdr:rowOff>30499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21626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75031</xdr:rowOff>
    </xdr:from>
    <xdr:to>
      <xdr:col>6</xdr:col>
      <xdr:colOff>38100</xdr:colOff>
      <xdr:row>38</xdr:row>
      <xdr:rowOff>5181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21708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92359</xdr:rowOff>
    </xdr:from>
    <xdr:to>
      <xdr:col>24</xdr:col>
      <xdr:colOff>63500</xdr:colOff>
      <xdr:row>57</xdr:row>
      <xdr:rowOff>98469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65009"/>
          <a:ext cx="8382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92359</xdr:rowOff>
    </xdr:from>
    <xdr:to>
      <xdr:col>19</xdr:col>
      <xdr:colOff>177800</xdr:colOff>
      <xdr:row>57</xdr:row>
      <xdr:rowOff>98169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65009"/>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52262</xdr:rowOff>
    </xdr:from>
    <xdr:to>
      <xdr:col>15</xdr:col>
      <xdr:colOff>50800</xdr:colOff>
      <xdr:row>57</xdr:row>
      <xdr:rowOff>98169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24912"/>
          <a:ext cx="889000" cy="4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52262</xdr:rowOff>
    </xdr:from>
    <xdr:to>
      <xdr:col>10</xdr:col>
      <xdr:colOff>114300</xdr:colOff>
      <xdr:row>57</xdr:row>
      <xdr:rowOff>111670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24912"/>
          <a:ext cx="8890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47669</xdr:rowOff>
    </xdr:from>
    <xdr:to>
      <xdr:col>24</xdr:col>
      <xdr:colOff>114300</xdr:colOff>
      <xdr:row>57</xdr:row>
      <xdr:rowOff>149269</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134046</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3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41559</xdr:rowOff>
    </xdr:from>
    <xdr:to>
      <xdr:col>20</xdr:col>
      <xdr:colOff>38100</xdr:colOff>
      <xdr:row>57</xdr:row>
      <xdr:rowOff>143159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134286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90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47369</xdr:rowOff>
    </xdr:from>
    <xdr:to>
      <xdr:col>15</xdr:col>
      <xdr:colOff>101600</xdr:colOff>
      <xdr:row>57</xdr:row>
      <xdr:rowOff>148969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140096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9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1462</xdr:rowOff>
    </xdr:from>
    <xdr:to>
      <xdr:col>10</xdr:col>
      <xdr:colOff>165100</xdr:colOff>
      <xdr:row>57</xdr:row>
      <xdr:rowOff>103062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94189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6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60870</xdr:rowOff>
    </xdr:from>
    <xdr:to>
      <xdr:col>6</xdr:col>
      <xdr:colOff>38100</xdr:colOff>
      <xdr:row>57</xdr:row>
      <xdr:rowOff>162470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2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83448</xdr:rowOff>
    </xdr:from>
    <xdr:to>
      <xdr:col>24</xdr:col>
      <xdr:colOff>63500</xdr:colOff>
      <xdr:row>76</xdr:row>
      <xdr:rowOff>102291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13648"/>
          <a:ext cx="8382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102291</xdr:rowOff>
    </xdr:from>
    <xdr:to>
      <xdr:col>19</xdr:col>
      <xdr:colOff>177800</xdr:colOff>
      <xdr:row>76</xdr:row>
      <xdr:rowOff>116514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32491"/>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116514</xdr:rowOff>
    </xdr:from>
    <xdr:to>
      <xdr:col>15</xdr:col>
      <xdr:colOff>50800</xdr:colOff>
      <xdr:row>77</xdr:row>
      <xdr:rowOff>14078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46714"/>
          <a:ext cx="889000" cy="6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14078</xdr:rowOff>
    </xdr:from>
    <xdr:to>
      <xdr:col>10</xdr:col>
      <xdr:colOff>114300</xdr:colOff>
      <xdr:row>77</xdr:row>
      <xdr:rowOff>36588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15728"/>
          <a:ext cx="8890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87269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32648</xdr:rowOff>
    </xdr:from>
    <xdr:to>
      <xdr:col>24</xdr:col>
      <xdr:colOff>114300</xdr:colOff>
      <xdr:row>76</xdr:row>
      <xdr:rowOff>134248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11075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4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51491</xdr:rowOff>
    </xdr:from>
    <xdr:to>
      <xdr:col>20</xdr:col>
      <xdr:colOff>38100</xdr:colOff>
      <xdr:row>76</xdr:row>
      <xdr:rowOff>153091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144218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65714</xdr:rowOff>
    </xdr:from>
    <xdr:to>
      <xdr:col>15</xdr:col>
      <xdr:colOff>101600</xdr:colOff>
      <xdr:row>76</xdr:row>
      <xdr:rowOff>167314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158441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8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134728</xdr:rowOff>
    </xdr:from>
    <xdr:to>
      <xdr:col>10</xdr:col>
      <xdr:colOff>165100</xdr:colOff>
      <xdr:row>77</xdr:row>
      <xdr:rowOff>64878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56005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157238</xdr:rowOff>
    </xdr:from>
    <xdr:to>
      <xdr:col>6</xdr:col>
      <xdr:colOff>38100</xdr:colOff>
      <xdr:row>77</xdr:row>
      <xdr:rowOff>87388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78515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162003</xdr:rowOff>
    </xdr:from>
    <xdr:to>
      <xdr:col>24</xdr:col>
      <xdr:colOff>63500</xdr:colOff>
      <xdr:row>98</xdr:row>
      <xdr:rowOff>18639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92653"/>
          <a:ext cx="8382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162003</xdr:rowOff>
    </xdr:from>
    <xdr:to>
      <xdr:col>19</xdr:col>
      <xdr:colOff>177800</xdr:colOff>
      <xdr:row>98</xdr:row>
      <xdr:rowOff>25000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2653"/>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161688</xdr:rowOff>
    </xdr:from>
    <xdr:to>
      <xdr:col>15</xdr:col>
      <xdr:colOff>50800</xdr:colOff>
      <xdr:row>98</xdr:row>
      <xdr:rowOff>25000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92338"/>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161688</xdr:rowOff>
    </xdr:from>
    <xdr:to>
      <xdr:col>10</xdr:col>
      <xdr:colOff>114300</xdr:colOff>
      <xdr:row>98</xdr:row>
      <xdr:rowOff>58403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92338"/>
          <a:ext cx="88900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115709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139289</xdr:rowOff>
    </xdr:from>
    <xdr:to>
      <xdr:col>24</xdr:col>
      <xdr:colOff>114300</xdr:colOff>
      <xdr:row>98</xdr:row>
      <xdr:rowOff>69439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54216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111203</xdr:rowOff>
    </xdr:from>
    <xdr:to>
      <xdr:col>20</xdr:col>
      <xdr:colOff>38100</xdr:colOff>
      <xdr:row>98</xdr:row>
      <xdr:rowOff>41353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32480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145650</xdr:rowOff>
    </xdr:from>
    <xdr:to>
      <xdr:col>15</xdr:col>
      <xdr:colOff>101600</xdr:colOff>
      <xdr:row>98</xdr:row>
      <xdr:rowOff>75800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66927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6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110888</xdr:rowOff>
    </xdr:from>
    <xdr:to>
      <xdr:col>10</xdr:col>
      <xdr:colOff>165100</xdr:colOff>
      <xdr:row>98</xdr:row>
      <xdr:rowOff>41038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32165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7603</xdr:rowOff>
    </xdr:from>
    <xdr:to>
      <xdr:col>6</xdr:col>
      <xdr:colOff>38100</xdr:colOff>
      <xdr:row>98</xdr:row>
      <xdr:rowOff>109203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90061</xdr:rowOff>
    </xdr:from>
    <xdr:to>
      <xdr:col>55</xdr:col>
      <xdr:colOff>0</xdr:colOff>
      <xdr:row>39</xdr:row>
      <xdr:rowOff>90061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76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90061</xdr:rowOff>
    </xdr:from>
    <xdr:to>
      <xdr:col>50</xdr:col>
      <xdr:colOff>114300</xdr:colOff>
      <xdr:row>39</xdr:row>
      <xdr:rowOff>92891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7661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82441</xdr:rowOff>
    </xdr:from>
    <xdr:to>
      <xdr:col>45</xdr:col>
      <xdr:colOff>177800</xdr:colOff>
      <xdr:row>39</xdr:row>
      <xdr:rowOff>92891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6899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73079</xdr:rowOff>
    </xdr:from>
    <xdr:to>
      <xdr:col>41</xdr:col>
      <xdr:colOff>50800</xdr:colOff>
      <xdr:row>39</xdr:row>
      <xdr:rowOff>82441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59629"/>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39261</xdr:rowOff>
    </xdr:from>
    <xdr:to>
      <xdr:col>55</xdr:col>
      <xdr:colOff>50800</xdr:colOff>
      <xdr:row>39</xdr:row>
      <xdr:rowOff>140861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125638</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39261</xdr:rowOff>
    </xdr:from>
    <xdr:to>
      <xdr:col>50</xdr:col>
      <xdr:colOff>165100</xdr:colOff>
      <xdr:row>39</xdr:row>
      <xdr:rowOff>140861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131988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42091</xdr:rowOff>
    </xdr:from>
    <xdr:to>
      <xdr:col>46</xdr:col>
      <xdr:colOff>38100</xdr:colOff>
      <xdr:row>39</xdr:row>
      <xdr:rowOff>143691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134818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1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31641</xdr:rowOff>
    </xdr:from>
    <xdr:to>
      <xdr:col>41</xdr:col>
      <xdr:colOff>101600</xdr:colOff>
      <xdr:row>39</xdr:row>
      <xdr:rowOff>133241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124368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81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22279</xdr:rowOff>
    </xdr:from>
    <xdr:to>
      <xdr:col>36</xdr:col>
      <xdr:colOff>165100</xdr:colOff>
      <xdr:row>39</xdr:row>
      <xdr:rowOff>123879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115006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143360</xdr:rowOff>
    </xdr:from>
    <xdr:to>
      <xdr:col>55</xdr:col>
      <xdr:colOff>0</xdr:colOff>
      <xdr:row>57</xdr:row>
      <xdr:rowOff>146353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6010"/>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145194</xdr:rowOff>
    </xdr:from>
    <xdr:to>
      <xdr:col>50</xdr:col>
      <xdr:colOff>114300</xdr:colOff>
      <xdr:row>57</xdr:row>
      <xdr:rowOff>146353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1784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145194</xdr:rowOff>
    </xdr:from>
    <xdr:to>
      <xdr:col>45</xdr:col>
      <xdr:colOff>177800</xdr:colOff>
      <xdr:row>57</xdr:row>
      <xdr:rowOff>147379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17844"/>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129542</xdr:rowOff>
    </xdr:from>
    <xdr:to>
      <xdr:col>41</xdr:col>
      <xdr:colOff>50800</xdr:colOff>
      <xdr:row>57</xdr:row>
      <xdr:rowOff>147379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2192"/>
          <a:ext cx="889000" cy="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92560</xdr:rowOff>
    </xdr:from>
    <xdr:to>
      <xdr:col>55</xdr:col>
      <xdr:colOff>50800</xdr:colOff>
      <xdr:row>58</xdr:row>
      <xdr:rowOff>22710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95553</xdr:rowOff>
    </xdr:from>
    <xdr:to>
      <xdr:col>50</xdr:col>
      <xdr:colOff>165100</xdr:colOff>
      <xdr:row>58</xdr:row>
      <xdr:rowOff>25703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16830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94394</xdr:rowOff>
    </xdr:from>
    <xdr:to>
      <xdr:col>46</xdr:col>
      <xdr:colOff>38100</xdr:colOff>
      <xdr:row>58</xdr:row>
      <xdr:rowOff>24544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96579</xdr:rowOff>
    </xdr:from>
    <xdr:to>
      <xdr:col>41</xdr:col>
      <xdr:colOff>101600</xdr:colOff>
      <xdr:row>58</xdr:row>
      <xdr:rowOff>26729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17856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78742</xdr:rowOff>
    </xdr:from>
    <xdr:to>
      <xdr:col>36</xdr:col>
      <xdr:colOff>165100</xdr:colOff>
      <xdr:row>58</xdr:row>
      <xdr:rowOff>8892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25419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10464</xdr:rowOff>
    </xdr:from>
    <xdr:to>
      <xdr:col>55</xdr:col>
      <xdr:colOff>0</xdr:colOff>
      <xdr:row>78</xdr:row>
      <xdr:rowOff>21487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83564"/>
          <a:ext cx="8382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21487</xdr:rowOff>
    </xdr:from>
    <xdr:to>
      <xdr:col>50</xdr:col>
      <xdr:colOff>114300</xdr:colOff>
      <xdr:row>78</xdr:row>
      <xdr:rowOff>126743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94587"/>
          <a:ext cx="889000" cy="10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118436</xdr:rowOff>
    </xdr:from>
    <xdr:to>
      <xdr:col>45</xdr:col>
      <xdr:colOff>177800</xdr:colOff>
      <xdr:row>78</xdr:row>
      <xdr:rowOff>126743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91536"/>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118436</xdr:rowOff>
    </xdr:from>
    <xdr:to>
      <xdr:col>41</xdr:col>
      <xdr:colOff>50800</xdr:colOff>
      <xdr:row>78</xdr:row>
      <xdr:rowOff>118813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91536"/>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131114</xdr:rowOff>
    </xdr:from>
    <xdr:to>
      <xdr:col>55</xdr:col>
      <xdr:colOff>50800</xdr:colOff>
      <xdr:row>78</xdr:row>
      <xdr:rowOff>61264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109541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142137</xdr:rowOff>
    </xdr:from>
    <xdr:to>
      <xdr:col>50</xdr:col>
      <xdr:colOff>165100</xdr:colOff>
      <xdr:row>78</xdr:row>
      <xdr:rowOff>72287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63414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75943</xdr:rowOff>
    </xdr:from>
    <xdr:to>
      <xdr:col>46</xdr:col>
      <xdr:colOff>38100</xdr:colOff>
      <xdr:row>79</xdr:row>
      <xdr:rowOff>6093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168670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67636</xdr:rowOff>
    </xdr:from>
    <xdr:to>
      <xdr:col>41</xdr:col>
      <xdr:colOff>101600</xdr:colOff>
      <xdr:row>78</xdr:row>
      <xdr:rowOff>169236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160363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68013</xdr:rowOff>
    </xdr:from>
    <xdr:to>
      <xdr:col>36</xdr:col>
      <xdr:colOff>165100</xdr:colOff>
      <xdr:row>78</xdr:row>
      <xdr:rowOff>169613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160740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142438</xdr:rowOff>
    </xdr:from>
    <xdr:to>
      <xdr:col>55</xdr:col>
      <xdr:colOff>0</xdr:colOff>
      <xdr:row>98</xdr:row>
      <xdr:rowOff>158693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44538"/>
          <a:ext cx="8382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158693</xdr:rowOff>
    </xdr:from>
    <xdr:to>
      <xdr:col>50</xdr:col>
      <xdr:colOff>114300</xdr:colOff>
      <xdr:row>98</xdr:row>
      <xdr:rowOff>158902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6079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158902</xdr:rowOff>
    </xdr:from>
    <xdr:to>
      <xdr:col>45</xdr:col>
      <xdr:colOff>177800</xdr:colOff>
      <xdr:row>98</xdr:row>
      <xdr:rowOff>170159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61002"/>
          <a:ext cx="889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161723</xdr:rowOff>
    </xdr:from>
    <xdr:to>
      <xdr:col>41</xdr:col>
      <xdr:colOff>50800</xdr:colOff>
      <xdr:row>98</xdr:row>
      <xdr:rowOff>170159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63823"/>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91638</xdr:rowOff>
    </xdr:from>
    <xdr:to>
      <xdr:col>55</xdr:col>
      <xdr:colOff>50800</xdr:colOff>
      <xdr:row>99</xdr:row>
      <xdr:rowOff>21788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6565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107893</xdr:rowOff>
    </xdr:from>
    <xdr:to>
      <xdr:col>50</xdr:col>
      <xdr:colOff>165100</xdr:colOff>
      <xdr:row>99</xdr:row>
      <xdr:rowOff>38043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29170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0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108102</xdr:rowOff>
    </xdr:from>
    <xdr:to>
      <xdr:col>46</xdr:col>
      <xdr:colOff>38100</xdr:colOff>
      <xdr:row>99</xdr:row>
      <xdr:rowOff>38252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29379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119359</xdr:rowOff>
    </xdr:from>
    <xdr:to>
      <xdr:col>41</xdr:col>
      <xdr:colOff>101600</xdr:colOff>
      <xdr:row>99</xdr:row>
      <xdr:rowOff>49509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40636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1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110923</xdr:rowOff>
    </xdr:from>
    <xdr:to>
      <xdr:col>36</xdr:col>
      <xdr:colOff>165100</xdr:colOff>
      <xdr:row>99</xdr:row>
      <xdr:rowOff>41073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32200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111541</xdr:rowOff>
    </xdr:from>
    <xdr:to>
      <xdr:col>85</xdr:col>
      <xdr:colOff>127000</xdr:colOff>
      <xdr:row>37</xdr:row>
      <xdr:rowOff>162098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55191"/>
          <a:ext cx="8382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162098</xdr:rowOff>
    </xdr:from>
    <xdr:to>
      <xdr:col>81</xdr:col>
      <xdr:colOff>50800</xdr:colOff>
      <xdr:row>38</xdr:row>
      <xdr:rowOff>11231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05748"/>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3349</xdr:rowOff>
    </xdr:from>
    <xdr:to>
      <xdr:col>76</xdr:col>
      <xdr:colOff>114300</xdr:colOff>
      <xdr:row>38</xdr:row>
      <xdr:rowOff>11231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18449"/>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3349</xdr:rowOff>
    </xdr:from>
    <xdr:to>
      <xdr:col>71</xdr:col>
      <xdr:colOff>177800</xdr:colOff>
      <xdr:row>38</xdr:row>
      <xdr:rowOff>11949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18449"/>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60741</xdr:rowOff>
    </xdr:from>
    <xdr:to>
      <xdr:col>85</xdr:col>
      <xdr:colOff>177800</xdr:colOff>
      <xdr:row>37</xdr:row>
      <xdr:rowOff>162340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4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39168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111298</xdr:rowOff>
    </xdr:from>
    <xdr:to>
      <xdr:col>81</xdr:col>
      <xdr:colOff>101600</xdr:colOff>
      <xdr:row>38</xdr:row>
      <xdr:rowOff>41449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54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32575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4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131881</xdr:rowOff>
    </xdr:from>
    <xdr:to>
      <xdr:col>76</xdr:col>
      <xdr:colOff>165100</xdr:colOff>
      <xdr:row>38</xdr:row>
      <xdr:rowOff>62032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75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53158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123999</xdr:rowOff>
    </xdr:from>
    <xdr:to>
      <xdr:col>72</xdr:col>
      <xdr:colOff>38100</xdr:colOff>
      <xdr:row>38</xdr:row>
      <xdr:rowOff>54149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45276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132599</xdr:rowOff>
    </xdr:from>
    <xdr:to>
      <xdr:col>67</xdr:col>
      <xdr:colOff>101600</xdr:colOff>
      <xdr:row>38</xdr:row>
      <xdr:rowOff>62750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6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46835</xdr:rowOff>
    </xdr:from>
    <xdr:to>
      <xdr:col>85</xdr:col>
      <xdr:colOff>127000</xdr:colOff>
      <xdr:row>58</xdr:row>
      <xdr:rowOff>51739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90935"/>
          <a:ext cx="8382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16049</xdr:rowOff>
    </xdr:from>
    <xdr:to>
      <xdr:col>81</xdr:col>
      <xdr:colOff>50800</xdr:colOff>
      <xdr:row>58</xdr:row>
      <xdr:rowOff>51739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60149"/>
          <a:ext cx="889000" cy="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16049</xdr:rowOff>
    </xdr:from>
    <xdr:to>
      <xdr:col>76</xdr:col>
      <xdr:colOff>114300</xdr:colOff>
      <xdr:row>58</xdr:row>
      <xdr:rowOff>67539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60149"/>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67539</xdr:rowOff>
    </xdr:from>
    <xdr:to>
      <xdr:col>71</xdr:col>
      <xdr:colOff>177800</xdr:colOff>
      <xdr:row>58</xdr:row>
      <xdr:rowOff>92334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11639"/>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167485</xdr:rowOff>
    </xdr:from>
    <xdr:to>
      <xdr:col>85</xdr:col>
      <xdr:colOff>177800</xdr:colOff>
      <xdr:row>58</xdr:row>
      <xdr:rowOff>97635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82412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xdr:rowOff>
    </xdr:from>
    <xdr:to>
      <xdr:col>81</xdr:col>
      <xdr:colOff>101600</xdr:colOff>
      <xdr:row>58</xdr:row>
      <xdr:rowOff>102539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136699</xdr:rowOff>
    </xdr:from>
    <xdr:to>
      <xdr:col>76</xdr:col>
      <xdr:colOff>165100</xdr:colOff>
      <xdr:row>58</xdr:row>
      <xdr:rowOff>66849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57976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1000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16739</xdr:rowOff>
    </xdr:from>
    <xdr:to>
      <xdr:col>72</xdr:col>
      <xdr:colOff>38100</xdr:colOff>
      <xdr:row>58</xdr:row>
      <xdr:rowOff>118339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109466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41534</xdr:rowOff>
    </xdr:from>
    <xdr:to>
      <xdr:col>67</xdr:col>
      <xdr:colOff>101600</xdr:colOff>
      <xdr:row>58</xdr:row>
      <xdr:rowOff>143134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134261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23662</xdr:rowOff>
    </xdr:from>
    <xdr:to>
      <xdr:col>85</xdr:col>
      <xdr:colOff>127000</xdr:colOff>
      <xdr:row>79</xdr:row>
      <xdr:rowOff>41607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8212"/>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23662</xdr:rowOff>
    </xdr:from>
    <xdr:to>
      <xdr:col>81</xdr:col>
      <xdr:colOff>50800</xdr:colOff>
      <xdr:row>79</xdr:row>
      <xdr:rowOff>44379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8212"/>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36137</xdr:rowOff>
    </xdr:from>
    <xdr:to>
      <xdr:col>76</xdr:col>
      <xdr:colOff>114300</xdr:colOff>
      <xdr:row>79</xdr:row>
      <xdr:rowOff>44379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0687"/>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36137</xdr:rowOff>
    </xdr:from>
    <xdr:to>
      <xdr:col>71</xdr:col>
      <xdr:colOff>177800</xdr:colOff>
      <xdr:row>79</xdr:row>
      <xdr:rowOff>43334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0687"/>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162257</xdr:rowOff>
    </xdr:from>
    <xdr:to>
      <xdr:col>85</xdr:col>
      <xdr:colOff>177800</xdr:colOff>
      <xdr:row>79</xdr:row>
      <xdr:rowOff>92407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144312</xdr:rowOff>
    </xdr:from>
    <xdr:to>
      <xdr:col>81</xdr:col>
      <xdr:colOff>101600</xdr:colOff>
      <xdr:row>79</xdr:row>
      <xdr:rowOff>74462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65589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165029</xdr:rowOff>
    </xdr:from>
    <xdr:to>
      <xdr:col>76</xdr:col>
      <xdr:colOff>165100</xdr:colOff>
      <xdr:row>79</xdr:row>
      <xdr:rowOff>95179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86306</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630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156787</xdr:rowOff>
    </xdr:from>
    <xdr:to>
      <xdr:col>72</xdr:col>
      <xdr:colOff>38100</xdr:colOff>
      <xdr:row>79</xdr:row>
      <xdr:rowOff>86937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78064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163984</xdr:rowOff>
    </xdr:from>
    <xdr:to>
      <xdr:col>67</xdr:col>
      <xdr:colOff>101600</xdr:colOff>
      <xdr:row>79</xdr:row>
      <xdr:rowOff>94134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85261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4333</xdr:rowOff>
    </xdr:from>
    <xdr:to>
      <xdr:col>85</xdr:col>
      <xdr:colOff>127000</xdr:colOff>
      <xdr:row>98</xdr:row>
      <xdr:rowOff>20394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06433"/>
          <a:ext cx="8382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4409</xdr:rowOff>
    </xdr:from>
    <xdr:to>
      <xdr:col>81</xdr:col>
      <xdr:colOff>50800</xdr:colOff>
      <xdr:row>98</xdr:row>
      <xdr:rowOff>20394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806509"/>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171114</xdr:rowOff>
    </xdr:from>
    <xdr:to>
      <xdr:col>76</xdr:col>
      <xdr:colOff>114300</xdr:colOff>
      <xdr:row>98</xdr:row>
      <xdr:rowOff>4409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0176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170149</xdr:rowOff>
    </xdr:from>
    <xdr:to>
      <xdr:col>71</xdr:col>
      <xdr:colOff>177800</xdr:colOff>
      <xdr:row>97</xdr:row>
      <xdr:rowOff>171114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00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45469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124983</xdr:rowOff>
    </xdr:from>
    <xdr:to>
      <xdr:col>85</xdr:col>
      <xdr:colOff>177800</xdr:colOff>
      <xdr:row>98</xdr:row>
      <xdr:rowOff>55133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103410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3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141044</xdr:rowOff>
    </xdr:from>
    <xdr:to>
      <xdr:col>81</xdr:col>
      <xdr:colOff>101600</xdr:colOff>
      <xdr:row>98</xdr:row>
      <xdr:rowOff>71194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62321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6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125059</xdr:rowOff>
    </xdr:from>
    <xdr:to>
      <xdr:col>76</xdr:col>
      <xdr:colOff>165100</xdr:colOff>
      <xdr:row>98</xdr:row>
      <xdr:rowOff>55209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46336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4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120314</xdr:rowOff>
    </xdr:from>
    <xdr:to>
      <xdr:col>72</xdr:col>
      <xdr:colOff>38100</xdr:colOff>
      <xdr:row>98</xdr:row>
      <xdr:rowOff>50464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41591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119349</xdr:rowOff>
    </xdr:from>
    <xdr:to>
      <xdr:col>67</xdr:col>
      <xdr:colOff>101600</xdr:colOff>
      <xdr:row>98</xdr:row>
      <xdr:rowOff>49499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66026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5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民生費の増加については、主に</a:t>
          </a:r>
          <a:r>
            <a:rPr kumimoji="1" lang="ja-JP" altLang="en-US" sz="1100" b="0" i="0" baseline="0">
              <a:solidFill>
                <a:schemeClr val="dk1"/>
              </a:solidFill>
              <a:effectLst/>
              <a:latin typeface="+mn-lt"/>
              <a:ea typeface="+mn-ea"/>
              <a:cs typeface="+mn-cs"/>
            </a:rPr>
            <a:t>国民健康保険事業特別会計への施設改修事業費分の繰出金の増加によるものである。また、</a:t>
          </a:r>
          <a:r>
            <a:rPr kumimoji="1" lang="ja-JP" altLang="ja-JP" sz="1100" b="0" i="0" baseline="0">
              <a:solidFill>
                <a:schemeClr val="dk1"/>
              </a:solidFill>
              <a:effectLst/>
              <a:latin typeface="+mn-lt"/>
              <a:ea typeface="+mn-ea"/>
              <a:cs typeface="+mn-cs"/>
            </a:rPr>
            <a:t>その他の項目に係る増加分については、消防費は、消防</a:t>
          </a:r>
          <a:r>
            <a:rPr kumimoji="1" lang="ja-JP" altLang="en-US" sz="1100" b="0" i="0" baseline="0">
              <a:solidFill>
                <a:schemeClr val="dk1"/>
              </a:solidFill>
              <a:effectLst/>
              <a:latin typeface="+mn-lt"/>
              <a:ea typeface="+mn-ea"/>
              <a:cs typeface="+mn-cs"/>
            </a:rPr>
            <a:t>車輛</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更新</a:t>
          </a:r>
          <a:r>
            <a:rPr kumimoji="1" lang="ja-JP" altLang="ja-JP" sz="1100" b="0" i="0" baseline="0">
              <a:solidFill>
                <a:schemeClr val="dk1"/>
              </a:solidFill>
              <a:effectLst/>
              <a:latin typeface="+mn-lt"/>
              <a:ea typeface="+mn-ea"/>
              <a:cs typeface="+mn-cs"/>
            </a:rPr>
            <a:t>が主な要因である。</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土木費は、除雪ドーザ購入が主な要因である。農林水産業</a:t>
          </a:r>
          <a:r>
            <a:rPr kumimoji="1" lang="ja-JP" altLang="ja-JP" sz="1100" b="0" i="0" baseline="0">
              <a:solidFill>
                <a:schemeClr val="dk1"/>
              </a:solidFill>
              <a:effectLst/>
              <a:latin typeface="+mn-lt"/>
              <a:ea typeface="+mn-ea"/>
              <a:cs typeface="+mn-cs"/>
            </a:rPr>
            <a:t>費は、</a:t>
          </a:r>
          <a:r>
            <a:rPr kumimoji="1" lang="ja-JP" altLang="en-US" sz="1100" b="0" i="0" baseline="0">
              <a:solidFill>
                <a:schemeClr val="dk1"/>
              </a:solidFill>
              <a:effectLst/>
              <a:latin typeface="+mn-lt"/>
              <a:ea typeface="+mn-ea"/>
              <a:cs typeface="+mn-cs"/>
            </a:rPr>
            <a:t>物価高による支援給付金を実施したことによる増</a:t>
          </a:r>
          <a:r>
            <a:rPr kumimoji="1" lang="ja-JP" altLang="ja-JP" sz="1100" b="0" i="0" baseline="0">
              <a:solidFill>
                <a:schemeClr val="dk1"/>
              </a:solidFill>
              <a:effectLst/>
              <a:latin typeface="+mn-lt"/>
              <a:ea typeface="+mn-ea"/>
              <a:cs typeface="+mn-cs"/>
            </a:rPr>
            <a:t>が主な要因である。</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なお、減少分については、</a:t>
          </a:r>
          <a:r>
            <a:rPr kumimoji="1" lang="ja-JP" altLang="ja-JP" sz="1100" b="0" i="0" baseline="0">
              <a:solidFill>
                <a:schemeClr val="dk1"/>
              </a:solidFill>
              <a:effectLst/>
              <a:latin typeface="+mn-lt"/>
              <a:ea typeface="+mn-ea"/>
              <a:cs typeface="+mn-cs"/>
            </a:rPr>
            <a:t>衛生費は、新型コロナウイルス対策関連事業の縮小によるものである。災害復旧費は、大雨災害による災害復旧事業費の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実質収支額は、行革や経費節減に努めてきたこともあり継続的に黒字を確保しており、財政調整基金残高も増加傾向で推移してい</a:t>
          </a:r>
          <a:r>
            <a:rPr kumimoji="1" lang="ja-JP" altLang="en-US" sz="1100" b="0" i="0" baseline="0">
              <a:solidFill>
                <a:schemeClr val="dk1"/>
              </a:solidFill>
              <a:effectLst/>
              <a:latin typeface="+mn-lt"/>
              <a:ea typeface="+mn-ea"/>
              <a:cs typeface="+mn-cs"/>
            </a:rPr>
            <a:t>たが、物価高の影響もあり減少傾向に転じている。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、また翌年度繰越財源が前年度比</a:t>
          </a:r>
          <a:r>
            <a:rPr kumimoji="1" lang="en-US" altLang="ja-JP" sz="1100" b="0" i="0" baseline="0">
              <a:solidFill>
                <a:schemeClr val="dk1"/>
              </a:solidFill>
              <a:effectLst/>
              <a:latin typeface="+mn-lt"/>
              <a:ea typeface="+mn-ea"/>
              <a:cs typeface="+mn-cs"/>
            </a:rPr>
            <a:t>265</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、実質収支は</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a:t>
          </a:r>
          <a:r>
            <a:rPr kumimoji="1" lang="en-US" altLang="ja-JP" sz="1100" b="0" i="0" baseline="0">
              <a:solidFill>
                <a:schemeClr val="dk1"/>
              </a:solidFill>
              <a:effectLst/>
              <a:latin typeface="+mn-lt"/>
              <a:ea typeface="+mn-ea"/>
              <a:cs typeface="+mn-cs"/>
            </a:rPr>
            <a:t>151</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において赤字額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地方債の元利償還金や一部事務組合が起こした地方債の元利償還金に対する負担金等が減少傾向にあることから、実質公債費比率は</a:t>
          </a:r>
          <a:r>
            <a:rPr kumimoji="1" lang="ja-JP" altLang="en-US" sz="1100" b="0" i="0" baseline="0">
              <a:solidFill>
                <a:schemeClr val="dk1"/>
              </a:solidFill>
              <a:effectLst/>
              <a:latin typeface="+mn-lt"/>
              <a:ea typeface="+mn-ea"/>
              <a:cs typeface="+mn-cs"/>
            </a:rPr>
            <a:t>増減はあるものの、</a:t>
          </a:r>
          <a:r>
            <a:rPr kumimoji="1" lang="ja-JP" altLang="ja-JP" sz="1100" b="0" i="0" baseline="0">
              <a:solidFill>
                <a:schemeClr val="dk1"/>
              </a:solidFill>
              <a:effectLst/>
              <a:latin typeface="+mn-lt"/>
              <a:ea typeface="+mn-ea"/>
              <a:cs typeface="+mn-cs"/>
            </a:rPr>
            <a:t>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地方債の現在高等の将来負担額は減少傾向にあり、充当可能基金等の充当可能財源は</a:t>
          </a:r>
          <a:r>
            <a:rPr kumimoji="1" lang="ja-JP" altLang="en-US" sz="1100" b="0" i="0" baseline="0">
              <a:solidFill>
                <a:schemeClr val="dk1"/>
              </a:solidFill>
              <a:effectLst/>
              <a:latin typeface="+mn-lt"/>
              <a:ea typeface="+mn-ea"/>
              <a:cs typeface="+mn-cs"/>
            </a:rPr>
            <a:t>多少ではあるが</a:t>
          </a:r>
          <a:r>
            <a:rPr kumimoji="1" lang="ja-JP" altLang="ja-JP" sz="1100" b="0" i="0" baseline="0">
              <a:solidFill>
                <a:schemeClr val="dk1"/>
              </a:solidFill>
              <a:effectLst/>
              <a:latin typeface="+mn-lt"/>
              <a:ea typeface="+mn-ea"/>
              <a:cs typeface="+mn-cs"/>
            </a:rPr>
            <a:t>増加傾向にあるため、将来負担比率は減少傾向となっている。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決算剰余金により財政調整基金に</a:t>
          </a:r>
          <a:r>
            <a:rPr kumimoji="1" lang="en-US" altLang="ja-JP" sz="1100" baseline="0">
              <a:solidFill>
                <a:schemeClr val="dk1"/>
              </a:solidFill>
              <a:effectLst/>
              <a:latin typeface="+mn-lt"/>
              <a:ea typeface="+mn-ea"/>
              <a:cs typeface="+mn-cs"/>
            </a:rPr>
            <a:t>60</a:t>
          </a:r>
          <a:r>
            <a:rPr kumimoji="1" lang="ja-JP" altLang="ja-JP" sz="1100" baseline="0">
              <a:solidFill>
                <a:schemeClr val="dk1"/>
              </a:solidFill>
              <a:effectLst/>
              <a:latin typeface="+mn-lt"/>
              <a:ea typeface="+mn-ea"/>
              <a:cs typeface="+mn-cs"/>
            </a:rPr>
            <a:t>百万円積み立てた</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財政調整基金</a:t>
          </a:r>
          <a:r>
            <a:rPr kumimoji="1" lang="ja-JP" altLang="en-US"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120</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、その他特目基金から</a:t>
          </a:r>
          <a:r>
            <a:rPr kumimoji="1" lang="en-US" altLang="ja-JP" sz="1100" baseline="0">
              <a:solidFill>
                <a:schemeClr val="dk1"/>
              </a:solidFill>
              <a:effectLst/>
              <a:latin typeface="+mn-lt"/>
              <a:ea typeface="+mn-ea"/>
              <a:cs typeface="+mn-cs"/>
            </a:rPr>
            <a:t>146</a:t>
          </a:r>
          <a:r>
            <a:rPr kumimoji="1" lang="ja-JP" altLang="en-US" sz="1100" baseline="0">
              <a:solidFill>
                <a:schemeClr val="dk1"/>
              </a:solidFill>
              <a:effectLst/>
              <a:latin typeface="+mn-lt"/>
              <a:ea typeface="+mn-ea"/>
              <a:cs typeface="+mn-cs"/>
            </a:rPr>
            <a:t>百万円取崩したこ</a:t>
          </a:r>
          <a:r>
            <a:rPr kumimoji="1" lang="ja-JP" altLang="ja-JP" sz="1100" baseline="0">
              <a:solidFill>
                <a:schemeClr val="dk1"/>
              </a:solidFill>
              <a:effectLst/>
              <a:latin typeface="+mn-lt"/>
              <a:ea typeface="+mn-ea"/>
              <a:cs typeface="+mn-cs"/>
            </a:rPr>
            <a:t>とにより、基金全体としては</a:t>
          </a:r>
          <a:r>
            <a:rPr kumimoji="1" lang="en-US" altLang="ja-JP" sz="1100" baseline="0">
              <a:solidFill>
                <a:schemeClr val="dk1"/>
              </a:solidFill>
              <a:effectLst/>
              <a:latin typeface="+mn-lt"/>
              <a:ea typeface="+mn-ea"/>
              <a:cs typeface="+mn-cs"/>
            </a:rPr>
            <a:t>125</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森林環境譲与税基金：間伐や人材育成・担い手の確保、木材利用の促進や普及啓発等の「森林整備及びその促進に関する費用」に充てる。</a:t>
          </a:r>
          <a:endParaRPr lang="ja-JP" altLang="ja-JP" sz="1400">
            <a:effectLst/>
          </a:endParaRPr>
        </a:p>
        <a:p>
          <a:r>
            <a:rPr lang="ja-JP" altLang="ja-JP" sz="1100">
              <a:solidFill>
                <a:schemeClr val="dk1"/>
              </a:solidFill>
              <a:effectLst/>
              <a:latin typeface="+mn-lt"/>
              <a:ea typeface="+mn-ea"/>
              <a:cs typeface="+mn-cs"/>
            </a:rPr>
            <a:t>町有森林経営管理基金：町有林に係る、植栽や間伐等の造林事業の財源に充てる。</a:t>
          </a:r>
          <a:endParaRPr lang="ja-JP" altLang="ja-JP" sz="1400">
            <a:effectLst/>
          </a:endParaRPr>
        </a:p>
        <a:p>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br>
            <a:rPr kumimoji="1" lang="en-US" altLang="ja-JP" sz="1100">
              <a:solidFill>
                <a:schemeClr val="dk1"/>
              </a:solidFill>
              <a:effectLst/>
              <a:latin typeface="+mn-lt"/>
              <a:ea typeface="+mn-ea"/>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未利用施設解体事業や観光施設改修事業等により</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百万円取り崩したことにより減少</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ふるさと納税基金：令和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万円取り崩したことにより減少</a:t>
          </a:r>
          <a:endParaRPr lang="ja-JP" altLang="ja-JP" sz="1400">
            <a:effectLst/>
          </a:endParaRPr>
        </a:p>
        <a:p>
          <a:r>
            <a:rPr kumimoji="1" lang="ja-JP" altLang="ja-JP" sz="1100">
              <a:solidFill>
                <a:schemeClr val="dk1"/>
              </a:solidFill>
              <a:effectLst/>
              <a:latin typeface="+mn-lt"/>
              <a:ea typeface="+mn-ea"/>
              <a:cs typeface="+mn-cs"/>
            </a:rPr>
            <a:t>森林環境譲与税基金：令和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年度積立分</a:t>
          </a:r>
          <a:r>
            <a:rPr kumimoji="1" lang="ja-JP" altLang="en-US" sz="1100">
              <a:solidFill>
                <a:schemeClr val="dk1"/>
              </a:solidFill>
              <a:effectLst/>
              <a:latin typeface="+mn-lt"/>
              <a:ea typeface="+mn-ea"/>
              <a:cs typeface="+mn-cs"/>
            </a:rPr>
            <a:t>のうち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440</a:t>
          </a:r>
          <a:r>
            <a:rPr kumimoji="1" lang="ja-JP" altLang="ja-JP" sz="1100">
              <a:solidFill>
                <a:schemeClr val="dk1"/>
              </a:solidFill>
              <a:effectLst/>
              <a:latin typeface="+mn-lt"/>
              <a:ea typeface="+mn-ea"/>
              <a:cs typeface="+mn-cs"/>
            </a:rPr>
            <a:t>万円取り崩した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百万円積み立てた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増加</a:t>
          </a:r>
          <a:endParaRPr lang="ja-JP" altLang="ja-JP" sz="1400">
            <a:effectLst/>
          </a:endParaRPr>
        </a:p>
        <a:p>
          <a:r>
            <a:rPr lang="ja-JP" altLang="ja-JP" sz="1100">
              <a:solidFill>
                <a:schemeClr val="dk1"/>
              </a:solidFill>
              <a:effectLst/>
              <a:latin typeface="+mn-lt"/>
              <a:ea typeface="+mn-ea"/>
              <a:cs typeface="+mn-cs"/>
            </a:rPr>
            <a:t>町有森林経営管理基金：</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万円積み立てたことにより増加</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の維持管理・修繕・更新等に係る費用は、年々増加傾向にあることから、公共施設等の維持管理に要する費用の圧縮を検討するとともに、必要な費用を確保するため、優先的に積立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ふるさと納税基金及び森林環境譲与税基金、</a:t>
          </a:r>
          <a:r>
            <a:rPr lang="ja-JP" altLang="ja-JP" sz="1100">
              <a:solidFill>
                <a:schemeClr val="dk1"/>
              </a:solidFill>
              <a:effectLst/>
              <a:latin typeface="+mn-lt"/>
              <a:ea typeface="+mn-ea"/>
              <a:cs typeface="+mn-cs"/>
            </a:rPr>
            <a:t>町有森林経営管理基金</a:t>
          </a:r>
          <a:r>
            <a:rPr kumimoji="1" lang="ja-JP" altLang="ja-JP" sz="1100">
              <a:solidFill>
                <a:schemeClr val="dk1"/>
              </a:solidFill>
              <a:effectLst/>
              <a:latin typeface="+mn-lt"/>
              <a:ea typeface="+mn-ea"/>
              <a:cs typeface="+mn-cs"/>
            </a:rPr>
            <a:t>：年度毎に積立、取り崩しを行い、対象事業の財源に充てる。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各種単独事業実施のため、</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したことによる</a:t>
          </a:r>
          <a:r>
            <a:rPr kumimoji="1" lang="ja-JP" altLang="en-US" sz="1100">
              <a:solidFill>
                <a:schemeClr val="dk1"/>
              </a:solidFill>
              <a:effectLst/>
              <a:latin typeface="+mn-lt"/>
              <a:ea typeface="+mn-ea"/>
              <a:cs typeface="+mn-cs"/>
            </a:rPr>
            <a:t>減少</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臨時財政対策債償還基金費として交付税措置された額を積み立てたことによる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当年度に地方債償還のピークを迎える想定だったため、それに備えて毎年度計画的に運用を行ってきた。令和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5036231</v>
      </c>
      <c r="BO4" s="449"/>
      <c r="BP4" s="449"/>
      <c r="BQ4" s="449"/>
      <c r="BR4" s="449"/>
      <c r="BS4" s="449"/>
      <c r="BT4" s="449"/>
      <c r="BU4" s="450"/>
      <c r="BV4" s="448">
        <v>5098380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3.5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4878705</v>
      </c>
      <c r="BO5" s="420"/>
      <c r="BP5" s="420"/>
      <c r="BQ5" s="420"/>
      <c r="BR5" s="420"/>
      <c r="BS5" s="420"/>
      <c r="BT5" s="420"/>
      <c r="BU5" s="421"/>
      <c r="BV5" s="419">
        <v>4989819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88.7</v>
      </c>
      <c r="CU5" s="417"/>
      <c r="CV5" s="417"/>
      <c r="CW5" s="417"/>
      <c r="CX5" s="417"/>
      <c r="CY5" s="417"/>
      <c r="CZ5" s="417"/>
      <c r="DA5" s="418"/>
      <c r="DB5" s="416">
        <v>87.1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157526</v>
      </c>
      <c r="BO6" s="420"/>
      <c r="BP6" s="420"/>
      <c r="BQ6" s="420"/>
      <c r="BR6" s="420"/>
      <c r="BS6" s="420"/>
      <c r="BT6" s="420"/>
      <c r="BU6" s="421"/>
      <c r="BV6" s="419">
        <v>108561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89.1</v>
      </c>
      <c r="CU6" s="563"/>
      <c r="CV6" s="563"/>
      <c r="CW6" s="563"/>
      <c r="CX6" s="563"/>
      <c r="CY6" s="563"/>
      <c r="CZ6" s="563"/>
      <c r="DA6" s="564"/>
      <c r="DB6" s="562">
        <v>87.9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782</v>
      </c>
      <c r="BO7" s="420"/>
      <c r="BP7" s="420"/>
      <c r="BQ7" s="420"/>
      <c r="BR7" s="420"/>
      <c r="BS7" s="420"/>
      <c r="BT7" s="420"/>
      <c r="BU7" s="421"/>
      <c r="BV7" s="419">
        <v>3431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3064252</v>
      </c>
      <c r="CU7" s="420"/>
      <c r="CV7" s="420"/>
      <c r="CW7" s="420"/>
      <c r="CX7" s="420"/>
      <c r="CY7" s="420"/>
      <c r="CZ7" s="420"/>
      <c r="DA7" s="421"/>
      <c r="DB7" s="419">
        <v>3040597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156744</v>
      </c>
      <c r="BO8" s="420"/>
      <c r="BP8" s="420"/>
      <c r="BQ8" s="420"/>
      <c r="BR8" s="420"/>
      <c r="BS8" s="420"/>
      <c r="BT8" s="420"/>
      <c r="BU8" s="421"/>
      <c r="BV8" s="419">
        <v>105130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4968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51614</v>
      </c>
      <c r="BO9" s="420"/>
      <c r="BP9" s="420"/>
      <c r="BQ9" s="420"/>
      <c r="BR9" s="420"/>
      <c r="BS9" s="420"/>
      <c r="BT9" s="420"/>
      <c r="BU9" s="421"/>
      <c r="BV9" s="419">
        <v>-219503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14.1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5554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0</v>
      </c>
      <c r="BO10" s="420"/>
      <c r="BP10" s="420"/>
      <c r="BQ10" s="420"/>
      <c r="BR10" s="420"/>
      <c r="BS10" s="420"/>
      <c r="BT10" s="420"/>
      <c r="BU10" s="421"/>
      <c r="BV10" s="419">
        <v>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4817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120000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4800</v>
      </c>
      <c r="S13" s="507"/>
      <c r="T13" s="507"/>
      <c r="U13" s="507"/>
      <c r="V13" s="508"/>
      <c r="W13" s="509" t="s">
        <v>131</v>
      </c>
      <c r="X13" s="405"/>
      <c r="Y13" s="405"/>
      <c r="Z13" s="405"/>
      <c r="AA13" s="405"/>
      <c r="AB13" s="406"/>
      <c r="AC13" s="372">
        <v>959</v>
      </c>
      <c r="AD13" s="373"/>
      <c r="AE13" s="373"/>
      <c r="AF13" s="373"/>
      <c r="AG13" s="374"/>
      <c r="AH13" s="372">
        <v>1098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-68386</v>
      </c>
      <c r="BO13" s="420"/>
      <c r="BP13" s="420"/>
      <c r="BQ13" s="420"/>
      <c r="BR13" s="420"/>
      <c r="BS13" s="420"/>
      <c r="BT13" s="420"/>
      <c r="BU13" s="421"/>
      <c r="BV13" s="419">
        <v>-219503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4986</v>
      </c>
      <c r="S14" s="507"/>
      <c r="T14" s="507"/>
      <c r="U14" s="507"/>
      <c r="V14" s="508"/>
      <c r="W14" s="510"/>
      <c r="X14" s="408"/>
      <c r="Y14" s="408"/>
      <c r="Z14" s="408"/>
      <c r="AA14" s="408"/>
      <c r="AB14" s="409"/>
      <c r="AC14" s="499">
        <v>35.1</v>
      </c>
      <c r="AD14" s="500"/>
      <c r="AE14" s="500"/>
      <c r="AF14" s="500"/>
      <c r="AG14" s="501"/>
      <c r="AH14" s="499">
        <v>36.700000000000003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10.6</v>
      </c>
      <c r="CU14" s="517"/>
      <c r="CV14" s="517"/>
      <c r="CW14" s="517"/>
      <c r="CX14" s="517"/>
      <c r="CY14" s="517"/>
      <c r="CZ14" s="517"/>
      <c r="DA14" s="518"/>
      <c r="DB14" s="516">
        <v>9.1999999999999993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4974</v>
      </c>
      <c r="S15" s="507"/>
      <c r="T15" s="507"/>
      <c r="U15" s="507"/>
      <c r="V15" s="508"/>
      <c r="W15" s="509" t="s">
        <v>137</v>
      </c>
      <c r="X15" s="405"/>
      <c r="Y15" s="405"/>
      <c r="Z15" s="405"/>
      <c r="AA15" s="405"/>
      <c r="AB15" s="406"/>
      <c r="AC15" s="372">
        <v>616</v>
      </c>
      <c r="AD15" s="373"/>
      <c r="AE15" s="373"/>
      <c r="AF15" s="373"/>
      <c r="AG15" s="374"/>
      <c r="AH15" s="372">
        <v>708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611574</v>
      </c>
      <c r="BO15" s="449"/>
      <c r="BP15" s="449"/>
      <c r="BQ15" s="449"/>
      <c r="BR15" s="449"/>
      <c r="BS15" s="449"/>
      <c r="BT15" s="449"/>
      <c r="BU15" s="450"/>
      <c r="BV15" s="448">
        <v>608858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22.5</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2918051</v>
      </c>
      <c r="BO16" s="420"/>
      <c r="BP16" s="420"/>
      <c r="BQ16" s="420"/>
      <c r="BR16" s="420"/>
      <c r="BS16" s="420"/>
      <c r="BT16" s="420"/>
      <c r="BU16" s="421"/>
      <c r="BV16" s="419">
        <v>2882661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1157</v>
      </c>
      <c r="AD17" s="373"/>
      <c r="AE17" s="373"/>
      <c r="AF17" s="373"/>
      <c r="AG17" s="374"/>
      <c r="AH17" s="372">
        <v>1186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744077</v>
      </c>
      <c r="BO17" s="420"/>
      <c r="BP17" s="420"/>
      <c r="BQ17" s="420"/>
      <c r="BR17" s="420"/>
      <c r="BS17" s="420"/>
      <c r="BT17" s="420"/>
      <c r="BU17" s="421"/>
      <c r="BV17" s="419">
        <v>739391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241.98</v>
      </c>
      <c r="M18" s="472"/>
      <c r="N18" s="472"/>
      <c r="O18" s="472"/>
      <c r="P18" s="472"/>
      <c r="Q18" s="472"/>
      <c r="R18" s="473"/>
      <c r="S18" s="473"/>
      <c r="T18" s="473"/>
      <c r="U18" s="473"/>
      <c r="V18" s="474"/>
      <c r="W18" s="490"/>
      <c r="X18" s="491"/>
      <c r="Y18" s="491"/>
      <c r="Z18" s="491"/>
      <c r="AA18" s="491"/>
      <c r="AB18" s="515"/>
      <c r="AC18" s="389">
        <v>42.3</v>
      </c>
      <c r="AD18" s="390"/>
      <c r="AE18" s="390"/>
      <c r="AF18" s="390"/>
      <c r="AG18" s="475"/>
      <c r="AH18" s="389">
        <v>39.6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2717505</v>
      </c>
      <c r="BO18" s="420"/>
      <c r="BP18" s="420"/>
      <c r="BQ18" s="420"/>
      <c r="BR18" s="420"/>
      <c r="BS18" s="420"/>
      <c r="BT18" s="420"/>
      <c r="BU18" s="421"/>
      <c r="BV18" s="419">
        <v>2662474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3706924</v>
      </c>
      <c r="BO19" s="420"/>
      <c r="BP19" s="420"/>
      <c r="BQ19" s="420"/>
      <c r="BR19" s="420"/>
      <c r="BS19" s="420"/>
      <c r="BT19" s="420"/>
      <c r="BU19" s="421"/>
      <c r="BV19" s="419">
        <v>3618878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5158185</v>
      </c>
      <c r="BO22" s="449"/>
      <c r="BP22" s="449"/>
      <c r="BQ22" s="449"/>
      <c r="BR22" s="449"/>
      <c r="BS22" s="449"/>
      <c r="BT22" s="449"/>
      <c r="BU22" s="450"/>
      <c r="BV22" s="448">
        <v>5289419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5158185</v>
      </c>
      <c r="BO23" s="420"/>
      <c r="BP23" s="420"/>
      <c r="BQ23" s="420"/>
      <c r="BR23" s="420"/>
      <c r="BS23" s="420"/>
      <c r="BT23" s="420"/>
      <c r="BU23" s="421"/>
      <c r="BV23" s="419">
        <v>5284187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7630</v>
      </c>
      <c r="R24" s="373"/>
      <c r="S24" s="373"/>
      <c r="T24" s="373"/>
      <c r="U24" s="373"/>
      <c r="V24" s="374"/>
      <c r="W24" s="462"/>
      <c r="X24" s="399"/>
      <c r="Y24" s="400"/>
      <c r="Z24" s="375" t="s">
        <v>162</v>
      </c>
      <c r="AA24" s="376"/>
      <c r="AB24" s="376"/>
      <c r="AC24" s="376"/>
      <c r="AD24" s="376"/>
      <c r="AE24" s="376"/>
      <c r="AF24" s="376"/>
      <c r="AG24" s="377"/>
      <c r="AH24" s="372">
        <v>80</v>
      </c>
      <c r="AI24" s="373"/>
      <c r="AJ24" s="373"/>
      <c r="AK24" s="373"/>
      <c r="AL24" s="374"/>
      <c r="AM24" s="372">
        <v>227440</v>
      </c>
      <c r="AN24" s="373"/>
      <c r="AO24" s="373"/>
      <c r="AP24" s="373"/>
      <c r="AQ24" s="373"/>
      <c r="AR24" s="374"/>
      <c r="AS24" s="372">
        <v>2843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3899878</v>
      </c>
      <c r="BO24" s="420"/>
      <c r="BP24" s="420"/>
      <c r="BQ24" s="420"/>
      <c r="BR24" s="420"/>
      <c r="BS24" s="420"/>
      <c r="BT24" s="420"/>
      <c r="BU24" s="421"/>
      <c r="BV24" s="419">
        <v>3894049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342583</v>
      </c>
      <c r="BO25" s="449"/>
      <c r="BP25" s="449"/>
      <c r="BQ25" s="449"/>
      <c r="BR25" s="449"/>
      <c r="BS25" s="449"/>
      <c r="BT25" s="449"/>
      <c r="BU25" s="450"/>
      <c r="BV25" s="448">
        <v>394271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5560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2830</v>
      </c>
      <c r="R27" s="373"/>
      <c r="S27" s="373"/>
      <c r="T27" s="373"/>
      <c r="U27" s="373"/>
      <c r="V27" s="374"/>
      <c r="W27" s="462"/>
      <c r="X27" s="399"/>
      <c r="Y27" s="400"/>
      <c r="Z27" s="375" t="s">
        <v>172</v>
      </c>
      <c r="AA27" s="376"/>
      <c r="AB27" s="376"/>
      <c r="AC27" s="376"/>
      <c r="AD27" s="376"/>
      <c r="AE27" s="376"/>
      <c r="AF27" s="376"/>
      <c r="AG27" s="377"/>
      <c r="AH27" s="372">
        <v>3</v>
      </c>
      <c r="AI27" s="373"/>
      <c r="AJ27" s="373"/>
      <c r="AK27" s="373"/>
      <c r="AL27" s="374"/>
      <c r="AM27" s="372">
        <v>10776</v>
      </c>
      <c r="AN27" s="373"/>
      <c r="AO27" s="373"/>
      <c r="AP27" s="373"/>
      <c r="AQ27" s="373"/>
      <c r="AR27" s="374"/>
      <c r="AS27" s="372">
        <v>3592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1315626</v>
      </c>
      <c r="BO28" s="449"/>
      <c r="BP28" s="449"/>
      <c r="BQ28" s="449"/>
      <c r="BR28" s="449"/>
      <c r="BS28" s="449"/>
      <c r="BT28" s="449"/>
      <c r="BU28" s="450"/>
      <c r="BV28" s="448">
        <v>1375626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2250</v>
      </c>
      <c r="R29" s="373"/>
      <c r="S29" s="373"/>
      <c r="T29" s="373"/>
      <c r="U29" s="373"/>
      <c r="V29" s="374"/>
      <c r="W29" s="463"/>
      <c r="X29" s="464"/>
      <c r="Y29" s="465"/>
      <c r="Z29" s="375" t="s">
        <v>178</v>
      </c>
      <c r="AA29" s="376"/>
      <c r="AB29" s="376"/>
      <c r="AC29" s="376"/>
      <c r="AD29" s="376"/>
      <c r="AE29" s="376"/>
      <c r="AF29" s="376"/>
      <c r="AG29" s="377"/>
      <c r="AH29" s="372">
        <v>83</v>
      </c>
      <c r="AI29" s="373"/>
      <c r="AJ29" s="373"/>
      <c r="AK29" s="373"/>
      <c r="AL29" s="374"/>
      <c r="AM29" s="372">
        <v>238216</v>
      </c>
      <c r="AN29" s="373"/>
      <c r="AO29" s="373"/>
      <c r="AP29" s="373"/>
      <c r="AQ29" s="373"/>
      <c r="AR29" s="374"/>
      <c r="AS29" s="372">
        <v>2870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165066</v>
      </c>
      <c r="BO29" s="420"/>
      <c r="BP29" s="420"/>
      <c r="BQ29" s="420"/>
      <c r="BR29" s="420"/>
      <c r="BS29" s="420"/>
      <c r="BT29" s="420"/>
      <c r="BU29" s="421"/>
      <c r="BV29" s="419">
        <v>153402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91.5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343158</v>
      </c>
      <c r="BO30" s="454"/>
      <c r="BP30" s="454"/>
      <c r="BQ30" s="454"/>
      <c r="BR30" s="454"/>
      <c r="BS30" s="454"/>
      <c r="BT30" s="454"/>
      <c r="BU30" s="455"/>
      <c r="BV30" s="453">
        <v>420139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青森県市町村職員退職手当組合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(公財)にんにくネットワーク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国民健康保険町立田子診療所及び介護老人保健施設事業特別会計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三戸地区環境整備事務組合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(一財)田子町にんにく国際交流協会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介護保険事業勘定特別会計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八戸地域広域市町村圏事務組合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田子高原広域事務組合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青森県交通災害共済組合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青森県後期高齢者医療広域連合(一般会計)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青森県後期高齢者医療広域連合(高齢者医療特別会計)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g47pJIPvSDc2HQSydk4z/x5v3Qicq5CEFmvhon/DKnEMZ+M4BVEibelSzsvtOZ4kh9j5flJhWXihlFhiHPJ9A==" saltValue="IYcDGwPpcpf1WRbLWcpw9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486575</v>
      </c>
      <c r="S5" s="677"/>
      <c r="T5" s="677"/>
      <c r="U5" s="677"/>
      <c r="V5" s="677"/>
      <c r="W5" s="677"/>
      <c r="X5" s="677"/>
      <c r="Y5" s="702"/>
      <c r="Z5" s="715">
        <v>9.6999999999999993</v>
      </c>
      <c r="AA5" s="715"/>
      <c r="AB5" s="715"/>
      <c r="AC5" s="715"/>
      <c r="AD5" s="716">
        <v>486575</v>
      </c>
      <c r="AE5" s="716"/>
      <c r="AF5" s="716"/>
      <c r="AG5" s="716"/>
      <c r="AH5" s="716"/>
      <c r="AI5" s="716"/>
      <c r="AJ5" s="716"/>
      <c r="AK5" s="716"/>
      <c r="AL5" s="703">
        <v>16</v>
      </c>
      <c r="AM5" s="685"/>
      <c r="AN5" s="685"/>
      <c r="AO5" s="704"/>
      <c r="AP5" s="679" t="s">
        <v>217</v>
      </c>
      <c r="AQ5" s="680"/>
      <c r="AR5" s="680"/>
      <c r="AS5" s="680"/>
      <c r="AT5" s="680"/>
      <c r="AU5" s="680"/>
      <c r="AV5" s="680"/>
      <c r="AW5" s="680"/>
      <c r="AX5" s="680"/>
      <c r="AY5" s="680"/>
      <c r="AZ5" s="680"/>
      <c r="BA5" s="680"/>
      <c r="BB5" s="680"/>
      <c r="BC5" s="680"/>
      <c r="BD5" s="680"/>
      <c r="BE5" s="680"/>
      <c r="BF5" s="681"/>
      <c r="BG5" s="621">
        <v>486575</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108408</v>
      </c>
      <c r="S6" s="622"/>
      <c r="T6" s="622"/>
      <c r="U6" s="622"/>
      <c r="V6" s="622"/>
      <c r="W6" s="622"/>
      <c r="X6" s="622"/>
      <c r="Y6" s="623"/>
      <c r="Z6" s="659">
        <v>2.2000000000000002</v>
      </c>
      <c r="AA6" s="659"/>
      <c r="AB6" s="659"/>
      <c r="AC6" s="659"/>
      <c r="AD6" s="660">
        <v>108408</v>
      </c>
      <c r="AE6" s="660"/>
      <c r="AF6" s="660"/>
      <c r="AG6" s="660"/>
      <c r="AH6" s="660"/>
      <c r="AI6" s="660"/>
      <c r="AJ6" s="660"/>
      <c r="AK6" s="660"/>
      <c r="AL6" s="624">
        <v>3.6</v>
      </c>
      <c r="AM6" s="625"/>
      <c r="AN6" s="625"/>
      <c r="AO6" s="661"/>
      <c r="AP6" s="618" t="s">
        <v>222</v>
      </c>
      <c r="AQ6" s="619"/>
      <c r="AR6" s="619"/>
      <c r="AS6" s="619"/>
      <c r="AT6" s="619"/>
      <c r="AU6" s="619"/>
      <c r="AV6" s="619"/>
      <c r="AW6" s="619"/>
      <c r="AX6" s="619"/>
      <c r="AY6" s="619"/>
      <c r="AZ6" s="619"/>
      <c r="BA6" s="619"/>
      <c r="BB6" s="619"/>
      <c r="BC6" s="619"/>
      <c r="BD6" s="619"/>
      <c r="BE6" s="619"/>
      <c r="BF6" s="620"/>
      <c r="BG6" s="621">
        <v>486575</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76890</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76890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150</v>
      </c>
      <c r="S7" s="622"/>
      <c r="T7" s="622"/>
      <c r="U7" s="622"/>
      <c r="V7" s="622"/>
      <c r="W7" s="622"/>
      <c r="X7" s="622"/>
      <c r="Y7" s="623"/>
      <c r="Z7" s="659">
        <v>0</v>
      </c>
      <c r="AA7" s="659"/>
      <c r="AB7" s="659"/>
      <c r="AC7" s="659"/>
      <c r="AD7" s="660">
        <v>150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168917</v>
      </c>
      <c r="BH7" s="622"/>
      <c r="BI7" s="622"/>
      <c r="BJ7" s="622"/>
      <c r="BK7" s="622"/>
      <c r="BL7" s="622"/>
      <c r="BM7" s="622"/>
      <c r="BN7" s="623"/>
      <c r="BO7" s="659">
        <v>34.700000000000003</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829223</v>
      </c>
      <c r="CS7" s="622"/>
      <c r="CT7" s="622"/>
      <c r="CU7" s="622"/>
      <c r="CV7" s="622"/>
      <c r="CW7" s="622"/>
      <c r="CX7" s="622"/>
      <c r="CY7" s="623"/>
      <c r="CZ7" s="659">
        <v>17</v>
      </c>
      <c r="DA7" s="659"/>
      <c r="DB7" s="659"/>
      <c r="DC7" s="659"/>
      <c r="DD7" s="627">
        <v>25546</v>
      </c>
      <c r="DE7" s="622"/>
      <c r="DF7" s="622"/>
      <c r="DG7" s="622"/>
      <c r="DH7" s="622"/>
      <c r="DI7" s="622"/>
      <c r="DJ7" s="622"/>
      <c r="DK7" s="622"/>
      <c r="DL7" s="622"/>
      <c r="DM7" s="622"/>
      <c r="DN7" s="622"/>
      <c r="DO7" s="622"/>
      <c r="DP7" s="623"/>
      <c r="DQ7" s="627">
        <v>760415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1121</v>
      </c>
      <c r="S8" s="622"/>
      <c r="T8" s="622"/>
      <c r="U8" s="622"/>
      <c r="V8" s="622"/>
      <c r="W8" s="622"/>
      <c r="X8" s="622"/>
      <c r="Y8" s="623"/>
      <c r="Z8" s="659">
        <v>0</v>
      </c>
      <c r="AA8" s="659"/>
      <c r="AB8" s="659"/>
      <c r="AC8" s="659"/>
      <c r="AD8" s="660">
        <v>1121</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7909</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1201983</v>
      </c>
      <c r="CS8" s="622"/>
      <c r="CT8" s="622"/>
      <c r="CU8" s="622"/>
      <c r="CV8" s="622"/>
      <c r="CW8" s="622"/>
      <c r="CX8" s="622"/>
      <c r="CY8" s="623"/>
      <c r="CZ8" s="659">
        <v>24.6</v>
      </c>
      <c r="DA8" s="659"/>
      <c r="DB8" s="659"/>
      <c r="DC8" s="659"/>
      <c r="DD8" s="627" t="s">
        <v>122</v>
      </c>
      <c r="DE8" s="622"/>
      <c r="DF8" s="622"/>
      <c r="DG8" s="622"/>
      <c r="DH8" s="622"/>
      <c r="DI8" s="622"/>
      <c r="DJ8" s="622"/>
      <c r="DK8" s="622"/>
      <c r="DL8" s="622"/>
      <c r="DM8" s="622"/>
      <c r="DN8" s="622"/>
      <c r="DO8" s="622"/>
      <c r="DP8" s="623"/>
      <c r="DQ8" s="627">
        <v>667100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1197</v>
      </c>
      <c r="S9" s="622"/>
      <c r="T9" s="622"/>
      <c r="U9" s="622"/>
      <c r="V9" s="622"/>
      <c r="W9" s="622"/>
      <c r="X9" s="622"/>
      <c r="Y9" s="623"/>
      <c r="Z9" s="659">
        <v>0</v>
      </c>
      <c r="AA9" s="659"/>
      <c r="AB9" s="659"/>
      <c r="AC9" s="659"/>
      <c r="AD9" s="660">
        <v>1197</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142609</v>
      </c>
      <c r="BH9" s="622"/>
      <c r="BI9" s="622"/>
      <c r="BJ9" s="622"/>
      <c r="BK9" s="622"/>
      <c r="BL9" s="622"/>
      <c r="BM9" s="622"/>
      <c r="BN9" s="623"/>
      <c r="BO9" s="659">
        <v>29.3</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498796</v>
      </c>
      <c r="CS9" s="622"/>
      <c r="CT9" s="622"/>
      <c r="CU9" s="622"/>
      <c r="CV9" s="622"/>
      <c r="CW9" s="622"/>
      <c r="CX9" s="622"/>
      <c r="CY9" s="623"/>
      <c r="CZ9" s="659">
        <v>10.199999999999999</v>
      </c>
      <c r="DA9" s="659"/>
      <c r="DB9" s="659"/>
      <c r="DC9" s="659"/>
      <c r="DD9" s="627">
        <v>4119</v>
      </c>
      <c r="DE9" s="622"/>
      <c r="DF9" s="622"/>
      <c r="DG9" s="622"/>
      <c r="DH9" s="622"/>
      <c r="DI9" s="622"/>
      <c r="DJ9" s="622"/>
      <c r="DK9" s="622"/>
      <c r="DL9" s="622"/>
      <c r="DM9" s="622"/>
      <c r="DN9" s="622"/>
      <c r="DO9" s="622"/>
      <c r="DP9" s="623"/>
      <c r="DQ9" s="627">
        <v>416432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10032</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392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392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121653</v>
      </c>
      <c r="S11" s="622"/>
      <c r="T11" s="622"/>
      <c r="U11" s="622"/>
      <c r="V11" s="622"/>
      <c r="W11" s="622"/>
      <c r="X11" s="622"/>
      <c r="Y11" s="623"/>
      <c r="Z11" s="624">
        <v>2.4</v>
      </c>
      <c r="AA11" s="625"/>
      <c r="AB11" s="625"/>
      <c r="AC11" s="626"/>
      <c r="AD11" s="627">
        <v>121653</v>
      </c>
      <c r="AE11" s="622"/>
      <c r="AF11" s="622"/>
      <c r="AG11" s="622"/>
      <c r="AH11" s="622"/>
      <c r="AI11" s="622"/>
      <c r="AJ11" s="622"/>
      <c r="AK11" s="623"/>
      <c r="AL11" s="624">
        <v>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8367</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450850</v>
      </c>
      <c r="CS11" s="622"/>
      <c r="CT11" s="622"/>
      <c r="CU11" s="622"/>
      <c r="CV11" s="622"/>
      <c r="CW11" s="622"/>
      <c r="CX11" s="622"/>
      <c r="CY11" s="623"/>
      <c r="CZ11" s="659">
        <v>9.1999999999999993</v>
      </c>
      <c r="DA11" s="659"/>
      <c r="DB11" s="659"/>
      <c r="DC11" s="659"/>
      <c r="DD11" s="627">
        <v>66356</v>
      </c>
      <c r="DE11" s="622"/>
      <c r="DF11" s="622"/>
      <c r="DG11" s="622"/>
      <c r="DH11" s="622"/>
      <c r="DI11" s="622"/>
      <c r="DJ11" s="622"/>
      <c r="DK11" s="622"/>
      <c r="DL11" s="622"/>
      <c r="DM11" s="622"/>
      <c r="DN11" s="622"/>
      <c r="DO11" s="622"/>
      <c r="DP11" s="623"/>
      <c r="DQ11" s="627">
        <v>261822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252286</v>
      </c>
      <c r="BH12" s="622"/>
      <c r="BI12" s="622"/>
      <c r="BJ12" s="622"/>
      <c r="BK12" s="622"/>
      <c r="BL12" s="622"/>
      <c r="BM12" s="622"/>
      <c r="BN12" s="623"/>
      <c r="BO12" s="659">
        <v>51.8</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259731</v>
      </c>
      <c r="CS12" s="622"/>
      <c r="CT12" s="622"/>
      <c r="CU12" s="622"/>
      <c r="CV12" s="622"/>
      <c r="CW12" s="622"/>
      <c r="CX12" s="622"/>
      <c r="CY12" s="623"/>
      <c r="CZ12" s="659">
        <v>5.3</v>
      </c>
      <c r="DA12" s="659"/>
      <c r="DB12" s="659"/>
      <c r="DC12" s="659"/>
      <c r="DD12" s="627">
        <v>58861</v>
      </c>
      <c r="DE12" s="622"/>
      <c r="DF12" s="622"/>
      <c r="DG12" s="622"/>
      <c r="DH12" s="622"/>
      <c r="DI12" s="622"/>
      <c r="DJ12" s="622"/>
      <c r="DK12" s="622"/>
      <c r="DL12" s="622"/>
      <c r="DM12" s="622"/>
      <c r="DN12" s="622"/>
      <c r="DO12" s="622"/>
      <c r="DP12" s="623"/>
      <c r="DQ12" s="627">
        <v>165892</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245000</v>
      </c>
      <c r="BH13" s="622"/>
      <c r="BI13" s="622"/>
      <c r="BJ13" s="622"/>
      <c r="BK13" s="622"/>
      <c r="BL13" s="622"/>
      <c r="BM13" s="622"/>
      <c r="BN13" s="623"/>
      <c r="BO13" s="659">
        <v>50.4</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377280</v>
      </c>
      <c r="CS13" s="622"/>
      <c r="CT13" s="622"/>
      <c r="CU13" s="622"/>
      <c r="CV13" s="622"/>
      <c r="CW13" s="622"/>
      <c r="CX13" s="622"/>
      <c r="CY13" s="623"/>
      <c r="CZ13" s="659">
        <v>7.7</v>
      </c>
      <c r="DA13" s="659"/>
      <c r="DB13" s="659"/>
      <c r="DC13" s="659"/>
      <c r="DD13" s="627">
        <v>260113</v>
      </c>
      <c r="DE13" s="622"/>
      <c r="DF13" s="622"/>
      <c r="DG13" s="622"/>
      <c r="DH13" s="622"/>
      <c r="DI13" s="622"/>
      <c r="DJ13" s="622"/>
      <c r="DK13" s="622"/>
      <c r="DL13" s="622"/>
      <c r="DM13" s="622"/>
      <c r="DN13" s="622"/>
      <c r="DO13" s="622"/>
      <c r="DP13" s="623"/>
      <c r="DQ13" s="627">
        <v>132072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477</v>
      </c>
      <c r="S14" s="622"/>
      <c r="T14" s="622"/>
      <c r="U14" s="622"/>
      <c r="V14" s="622"/>
      <c r="W14" s="622"/>
      <c r="X14" s="622"/>
      <c r="Y14" s="623"/>
      <c r="Z14" s="659">
        <v>0</v>
      </c>
      <c r="AA14" s="659"/>
      <c r="AB14" s="659"/>
      <c r="AC14" s="659"/>
      <c r="AD14" s="660">
        <v>477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27877</v>
      </c>
      <c r="BH14" s="622"/>
      <c r="BI14" s="622"/>
      <c r="BJ14" s="622"/>
      <c r="BK14" s="622"/>
      <c r="BL14" s="622"/>
      <c r="BM14" s="622"/>
      <c r="BN14" s="623"/>
      <c r="BO14" s="659">
        <v>5.7</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210306</v>
      </c>
      <c r="CS14" s="622"/>
      <c r="CT14" s="622"/>
      <c r="CU14" s="622"/>
      <c r="CV14" s="622"/>
      <c r="CW14" s="622"/>
      <c r="CX14" s="622"/>
      <c r="CY14" s="623"/>
      <c r="CZ14" s="659">
        <v>4.3</v>
      </c>
      <c r="DA14" s="659"/>
      <c r="DB14" s="659"/>
      <c r="DC14" s="659"/>
      <c r="DD14" s="627">
        <v>30569</v>
      </c>
      <c r="DE14" s="622"/>
      <c r="DF14" s="622"/>
      <c r="DG14" s="622"/>
      <c r="DH14" s="622"/>
      <c r="DI14" s="622"/>
      <c r="DJ14" s="622"/>
      <c r="DK14" s="622"/>
      <c r="DL14" s="622"/>
      <c r="DM14" s="622"/>
      <c r="DN14" s="622"/>
      <c r="DO14" s="622"/>
      <c r="DP14" s="623"/>
      <c r="DQ14" s="627">
        <v>177765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37495</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427497</v>
      </c>
      <c r="CS15" s="622"/>
      <c r="CT15" s="622"/>
      <c r="CU15" s="622"/>
      <c r="CV15" s="622"/>
      <c r="CW15" s="622"/>
      <c r="CX15" s="622"/>
      <c r="CY15" s="623"/>
      <c r="CZ15" s="659">
        <v>8.8000000000000007</v>
      </c>
      <c r="DA15" s="659"/>
      <c r="DB15" s="659"/>
      <c r="DC15" s="659"/>
      <c r="DD15" s="627">
        <v>52053</v>
      </c>
      <c r="DE15" s="622"/>
      <c r="DF15" s="622"/>
      <c r="DG15" s="622"/>
      <c r="DH15" s="622"/>
      <c r="DI15" s="622"/>
      <c r="DJ15" s="622"/>
      <c r="DK15" s="622"/>
      <c r="DL15" s="622"/>
      <c r="DM15" s="622"/>
      <c r="DN15" s="622"/>
      <c r="DO15" s="622"/>
      <c r="DP15" s="623"/>
      <c r="DQ15" s="627">
        <v>352041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8240</v>
      </c>
      <c r="S16" s="622"/>
      <c r="T16" s="622"/>
      <c r="U16" s="622"/>
      <c r="V16" s="622"/>
      <c r="W16" s="622"/>
      <c r="X16" s="622"/>
      <c r="Y16" s="623"/>
      <c r="Z16" s="659">
        <v>0.2</v>
      </c>
      <c r="AA16" s="659"/>
      <c r="AB16" s="659"/>
      <c r="AC16" s="659"/>
      <c r="AD16" s="660">
        <v>8240</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10787</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3607</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7060</v>
      </c>
      <c r="S17" s="622"/>
      <c r="T17" s="622"/>
      <c r="U17" s="622"/>
      <c r="V17" s="622"/>
      <c r="W17" s="622"/>
      <c r="X17" s="622"/>
      <c r="Y17" s="623"/>
      <c r="Z17" s="659">
        <v>0.1</v>
      </c>
      <c r="AA17" s="659"/>
      <c r="AB17" s="659"/>
      <c r="AC17" s="659"/>
      <c r="AD17" s="660">
        <v>7060</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534970</v>
      </c>
      <c r="CS17" s="622"/>
      <c r="CT17" s="622"/>
      <c r="CU17" s="622"/>
      <c r="CV17" s="622"/>
      <c r="CW17" s="622"/>
      <c r="CX17" s="622"/>
      <c r="CY17" s="623"/>
      <c r="CZ17" s="659">
        <v>11</v>
      </c>
      <c r="DA17" s="659"/>
      <c r="DB17" s="659"/>
      <c r="DC17" s="659"/>
      <c r="DD17" s="627" t="s">
        <v>122</v>
      </c>
      <c r="DE17" s="622"/>
      <c r="DF17" s="622"/>
      <c r="DG17" s="622"/>
      <c r="DH17" s="622"/>
      <c r="DI17" s="622"/>
      <c r="DJ17" s="622"/>
      <c r="DK17" s="622"/>
      <c r="DL17" s="622"/>
      <c r="DM17" s="622"/>
      <c r="DN17" s="622"/>
      <c r="DO17" s="622"/>
      <c r="DP17" s="623"/>
      <c r="DQ17" s="627">
        <v>534970</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2064</v>
      </c>
      <c r="S18" s="622"/>
      <c r="T18" s="622"/>
      <c r="U18" s="622"/>
      <c r="V18" s="622"/>
      <c r="W18" s="622"/>
      <c r="X18" s="622"/>
      <c r="Y18" s="623"/>
      <c r="Z18" s="659">
        <v>0</v>
      </c>
      <c r="AA18" s="659"/>
      <c r="AB18" s="659"/>
      <c r="AC18" s="659"/>
      <c r="AD18" s="660">
        <v>2064</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2064</v>
      </c>
      <c r="S19" s="622"/>
      <c r="T19" s="622"/>
      <c r="U19" s="622"/>
      <c r="V19" s="622"/>
      <c r="W19" s="622"/>
      <c r="X19" s="622"/>
      <c r="Y19" s="623"/>
      <c r="Z19" s="659">
        <v>0</v>
      </c>
      <c r="AA19" s="659"/>
      <c r="AB19" s="659"/>
      <c r="AC19" s="659"/>
      <c r="AD19" s="660">
        <v>2064</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4878705</v>
      </c>
      <c r="CS20" s="622"/>
      <c r="CT20" s="622"/>
      <c r="CU20" s="622"/>
      <c r="CV20" s="622"/>
      <c r="CW20" s="622"/>
      <c r="CX20" s="622"/>
      <c r="CY20" s="623"/>
      <c r="CZ20" s="659">
        <v>100</v>
      </c>
      <c r="DA20" s="659"/>
      <c r="DB20" s="659"/>
      <c r="DC20" s="659"/>
      <c r="DD20" s="627">
        <v>497617</v>
      </c>
      <c r="DE20" s="622"/>
      <c r="DF20" s="622"/>
      <c r="DG20" s="622"/>
      <c r="DH20" s="622"/>
      <c r="DI20" s="622"/>
      <c r="DJ20" s="622"/>
      <c r="DK20" s="622"/>
      <c r="DL20" s="622"/>
      <c r="DM20" s="622"/>
      <c r="DN20" s="622"/>
      <c r="DO20" s="622"/>
      <c r="DP20" s="623"/>
      <c r="DQ20" s="627">
        <v>3549398</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2534329</v>
      </c>
      <c r="S21" s="622"/>
      <c r="T21" s="622"/>
      <c r="U21" s="622"/>
      <c r="V21" s="622"/>
      <c r="W21" s="622"/>
      <c r="X21" s="622"/>
      <c r="Y21" s="623"/>
      <c r="Z21" s="659">
        <v>50.3</v>
      </c>
      <c r="AA21" s="659"/>
      <c r="AB21" s="659"/>
      <c r="AC21" s="659"/>
      <c r="AD21" s="660">
        <v>2307618</v>
      </c>
      <c r="AE21" s="660"/>
      <c r="AF21" s="660"/>
      <c r="AG21" s="660"/>
      <c r="AH21" s="660"/>
      <c r="AI21" s="660"/>
      <c r="AJ21" s="660"/>
      <c r="AK21" s="660"/>
      <c r="AL21" s="624">
        <v>75.599999999999994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2307618</v>
      </c>
      <c r="S22" s="622"/>
      <c r="T22" s="622"/>
      <c r="U22" s="622"/>
      <c r="V22" s="622"/>
      <c r="W22" s="622"/>
      <c r="X22" s="622"/>
      <c r="Y22" s="623"/>
      <c r="Z22" s="659">
        <v>45.8</v>
      </c>
      <c r="AA22" s="659"/>
      <c r="AB22" s="659"/>
      <c r="AC22" s="659"/>
      <c r="AD22" s="660">
        <v>2307618</v>
      </c>
      <c r="AE22" s="660"/>
      <c r="AF22" s="660"/>
      <c r="AG22" s="660"/>
      <c r="AH22" s="660"/>
      <c r="AI22" s="660"/>
      <c r="AJ22" s="660"/>
      <c r="AK22" s="660"/>
      <c r="AL22" s="624">
        <v>75.599999999999994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226708</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1903776</v>
      </c>
      <c r="CS24" s="677"/>
      <c r="CT24" s="677"/>
      <c r="CU24" s="677"/>
      <c r="CV24" s="677"/>
      <c r="CW24" s="677"/>
      <c r="CX24" s="677"/>
      <c r="CY24" s="702"/>
      <c r="CZ24" s="703">
        <v>39</v>
      </c>
      <c r="DA24" s="685"/>
      <c r="DB24" s="685"/>
      <c r="DC24" s="705"/>
      <c r="DD24" s="701">
        <v>1487210</v>
      </c>
      <c r="DE24" s="677"/>
      <c r="DF24" s="677"/>
      <c r="DG24" s="677"/>
      <c r="DH24" s="677"/>
      <c r="DI24" s="677"/>
      <c r="DJ24" s="677"/>
      <c r="DK24" s="702"/>
      <c r="DL24" s="701">
        <v>1371500</v>
      </c>
      <c r="DM24" s="677"/>
      <c r="DN24" s="677"/>
      <c r="DO24" s="677"/>
      <c r="DP24" s="677"/>
      <c r="DQ24" s="677"/>
      <c r="DR24" s="677"/>
      <c r="DS24" s="677"/>
      <c r="DT24" s="677"/>
      <c r="DU24" s="677"/>
      <c r="DV24" s="702"/>
      <c r="DW24" s="703">
        <v>44.8</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3271274</v>
      </c>
      <c r="S25" s="622"/>
      <c r="T25" s="622"/>
      <c r="U25" s="622"/>
      <c r="V25" s="622"/>
      <c r="W25" s="622"/>
      <c r="X25" s="622"/>
      <c r="Y25" s="623"/>
      <c r="Z25" s="659">
        <v>65</v>
      </c>
      <c r="AA25" s="659"/>
      <c r="AB25" s="659"/>
      <c r="AC25" s="659"/>
      <c r="AD25" s="660">
        <v>3044563</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808053</v>
      </c>
      <c r="CS25" s="634"/>
      <c r="CT25" s="634"/>
      <c r="CU25" s="634"/>
      <c r="CV25" s="634"/>
      <c r="CW25" s="634"/>
      <c r="CX25" s="634"/>
      <c r="CY25" s="635"/>
      <c r="CZ25" s="624">
        <v>16.600000000000001</v>
      </c>
      <c r="DA25" s="636"/>
      <c r="DB25" s="636"/>
      <c r="DC25" s="637"/>
      <c r="DD25" s="627">
        <v>779298</v>
      </c>
      <c r="DE25" s="634"/>
      <c r="DF25" s="634"/>
      <c r="DG25" s="634"/>
      <c r="DH25" s="634"/>
      <c r="DI25" s="634"/>
      <c r="DJ25" s="634"/>
      <c r="DK25" s="635"/>
      <c r="DL25" s="627">
        <v>726278</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557</v>
      </c>
      <c r="S26" s="622"/>
      <c r="T26" s="622"/>
      <c r="U26" s="622"/>
      <c r="V26" s="622"/>
      <c r="W26" s="622"/>
      <c r="X26" s="622"/>
      <c r="Y26" s="623"/>
      <c r="Z26" s="659">
        <v>0</v>
      </c>
      <c r="AA26" s="659"/>
      <c r="AB26" s="659"/>
      <c r="AC26" s="659"/>
      <c r="AD26" s="660">
        <v>557</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504127</v>
      </c>
      <c r="CS26" s="622"/>
      <c r="CT26" s="622"/>
      <c r="CU26" s="622"/>
      <c r="CV26" s="622"/>
      <c r="CW26" s="622"/>
      <c r="CX26" s="622"/>
      <c r="CY26" s="623"/>
      <c r="CZ26" s="624">
        <v>10.3</v>
      </c>
      <c r="DA26" s="636"/>
      <c r="DB26" s="636"/>
      <c r="DC26" s="637"/>
      <c r="DD26" s="627">
        <v>481191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23139</v>
      </c>
      <c r="S27" s="622"/>
      <c r="T27" s="622"/>
      <c r="U27" s="622"/>
      <c r="V27" s="622"/>
      <c r="W27" s="622"/>
      <c r="X27" s="622"/>
      <c r="Y27" s="623"/>
      <c r="Z27" s="659">
        <v>0.5</v>
      </c>
      <c r="AA27" s="659"/>
      <c r="AB27" s="659"/>
      <c r="AC27" s="659"/>
      <c r="AD27" s="660">
        <v>5267</v>
      </c>
      <c r="AE27" s="660"/>
      <c r="AF27" s="660"/>
      <c r="AG27" s="660"/>
      <c r="AH27" s="660"/>
      <c r="AI27" s="660"/>
      <c r="AJ27" s="660"/>
      <c r="AK27" s="660"/>
      <c r="AL27" s="624">
        <v>0.2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486575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560753</v>
      </c>
      <c r="CS27" s="634"/>
      <c r="CT27" s="634"/>
      <c r="CU27" s="634"/>
      <c r="CV27" s="634"/>
      <c r="CW27" s="634"/>
      <c r="CX27" s="634"/>
      <c r="CY27" s="635"/>
      <c r="CZ27" s="624">
        <v>11.5</v>
      </c>
      <c r="DA27" s="636"/>
      <c r="DB27" s="636"/>
      <c r="DC27" s="637"/>
      <c r="DD27" s="627">
        <v>172942</v>
      </c>
      <c r="DE27" s="634"/>
      <c r="DF27" s="634"/>
      <c r="DG27" s="634"/>
      <c r="DH27" s="634"/>
      <c r="DI27" s="634"/>
      <c r="DJ27" s="634"/>
      <c r="DK27" s="635"/>
      <c r="DL27" s="627">
        <v>110252</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27640</v>
      </c>
      <c r="S28" s="622"/>
      <c r="T28" s="622"/>
      <c r="U28" s="622"/>
      <c r="V28" s="622"/>
      <c r="W28" s="622"/>
      <c r="X28" s="622"/>
      <c r="Y28" s="623"/>
      <c r="Z28" s="659">
        <v>0.5</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534970</v>
      </c>
      <c r="CS28" s="622"/>
      <c r="CT28" s="622"/>
      <c r="CU28" s="622"/>
      <c r="CV28" s="622"/>
      <c r="CW28" s="622"/>
      <c r="CX28" s="622"/>
      <c r="CY28" s="623"/>
      <c r="CZ28" s="624">
        <v>11</v>
      </c>
      <c r="DA28" s="636"/>
      <c r="DB28" s="636"/>
      <c r="DC28" s="637"/>
      <c r="DD28" s="627">
        <v>534970</v>
      </c>
      <c r="DE28" s="622"/>
      <c r="DF28" s="622"/>
      <c r="DG28" s="622"/>
      <c r="DH28" s="622"/>
      <c r="DI28" s="622"/>
      <c r="DJ28" s="622"/>
      <c r="DK28" s="623"/>
      <c r="DL28" s="627">
        <v>534970</v>
      </c>
      <c r="DM28" s="622"/>
      <c r="DN28" s="622"/>
      <c r="DO28" s="622"/>
      <c r="DP28" s="622"/>
      <c r="DQ28" s="622"/>
      <c r="DR28" s="622"/>
      <c r="DS28" s="622"/>
      <c r="DT28" s="622"/>
      <c r="DU28" s="622"/>
      <c r="DV28" s="623"/>
      <c r="DW28" s="624">
        <v>17.5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4955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534970</v>
      </c>
      <c r="CS29" s="634"/>
      <c r="CT29" s="634"/>
      <c r="CU29" s="634"/>
      <c r="CV29" s="634"/>
      <c r="CW29" s="634"/>
      <c r="CX29" s="634"/>
      <c r="CY29" s="635"/>
      <c r="CZ29" s="624">
        <v>11</v>
      </c>
      <c r="DA29" s="636"/>
      <c r="DB29" s="636"/>
      <c r="DC29" s="637"/>
      <c r="DD29" s="627">
        <v>534970</v>
      </c>
      <c r="DE29" s="634"/>
      <c r="DF29" s="634"/>
      <c r="DG29" s="634"/>
      <c r="DH29" s="634"/>
      <c r="DI29" s="634"/>
      <c r="DJ29" s="634"/>
      <c r="DK29" s="635"/>
      <c r="DL29" s="627">
        <v>534970</v>
      </c>
      <c r="DM29" s="634"/>
      <c r="DN29" s="634"/>
      <c r="DO29" s="634"/>
      <c r="DP29" s="634"/>
      <c r="DQ29" s="634"/>
      <c r="DR29" s="634"/>
      <c r="DS29" s="634"/>
      <c r="DT29" s="634"/>
      <c r="DU29" s="634"/>
      <c r="DV29" s="635"/>
      <c r="DW29" s="624">
        <v>17.5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521582</v>
      </c>
      <c r="S30" s="622"/>
      <c r="T30" s="622"/>
      <c r="U30" s="622"/>
      <c r="V30" s="622"/>
      <c r="W30" s="622"/>
      <c r="X30" s="622"/>
      <c r="Y30" s="623"/>
      <c r="Z30" s="659">
        <v>10.4</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513033</v>
      </c>
      <c r="CS30" s="622"/>
      <c r="CT30" s="622"/>
      <c r="CU30" s="622"/>
      <c r="CV30" s="622"/>
      <c r="CW30" s="622"/>
      <c r="CX30" s="622"/>
      <c r="CY30" s="623"/>
      <c r="CZ30" s="624">
        <v>10.5</v>
      </c>
      <c r="DA30" s="636"/>
      <c r="DB30" s="636"/>
      <c r="DC30" s="637"/>
      <c r="DD30" s="627">
        <v>513033</v>
      </c>
      <c r="DE30" s="622"/>
      <c r="DF30" s="622"/>
      <c r="DG30" s="622"/>
      <c r="DH30" s="622"/>
      <c r="DI30" s="622"/>
      <c r="DJ30" s="622"/>
      <c r="DK30" s="623"/>
      <c r="DL30" s="627">
        <v>513033</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98.5</v>
      </c>
      <c r="BH31" s="684"/>
      <c r="BI31" s="684"/>
      <c r="BJ31" s="684"/>
      <c r="BK31" s="684"/>
      <c r="BL31" s="684"/>
      <c r="BM31" s="685">
        <v>95.6</v>
      </c>
      <c r="BN31" s="684"/>
      <c r="BO31" s="684"/>
      <c r="BP31" s="684"/>
      <c r="BQ31" s="686"/>
      <c r="BR31" s="683">
        <v>98.4</v>
      </c>
      <c r="BS31" s="684"/>
      <c r="BT31" s="684"/>
      <c r="BU31" s="684"/>
      <c r="BV31" s="684"/>
      <c r="BW31" s="684"/>
      <c r="BX31" s="685">
        <v>95.9</v>
      </c>
      <c r="BY31" s="684"/>
      <c r="BZ31" s="684"/>
      <c r="CA31" s="684"/>
      <c r="CB31" s="686"/>
      <c r="CD31" s="642"/>
      <c r="CE31" s="643"/>
      <c r="CF31" s="618" t="s">
        <v>301</v>
      </c>
      <c r="CG31" s="619"/>
      <c r="CH31" s="619"/>
      <c r="CI31" s="619"/>
      <c r="CJ31" s="619"/>
      <c r="CK31" s="619"/>
      <c r="CL31" s="619"/>
      <c r="CM31" s="619"/>
      <c r="CN31" s="619"/>
      <c r="CO31" s="619"/>
      <c r="CP31" s="619"/>
      <c r="CQ31" s="620"/>
      <c r="CR31" s="621">
        <v>21937</v>
      </c>
      <c r="CS31" s="634"/>
      <c r="CT31" s="634"/>
      <c r="CU31" s="634"/>
      <c r="CV31" s="634"/>
      <c r="CW31" s="634"/>
      <c r="CX31" s="634"/>
      <c r="CY31" s="635"/>
      <c r="CZ31" s="624">
        <v>0.4</v>
      </c>
      <c r="DA31" s="636"/>
      <c r="DB31" s="636"/>
      <c r="DC31" s="637"/>
      <c r="DD31" s="627">
        <v>21937</v>
      </c>
      <c r="DE31" s="634"/>
      <c r="DF31" s="634"/>
      <c r="DG31" s="634"/>
      <c r="DH31" s="634"/>
      <c r="DI31" s="634"/>
      <c r="DJ31" s="634"/>
      <c r="DK31" s="635"/>
      <c r="DL31" s="627">
        <v>21937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319401</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99.1</v>
      </c>
      <c r="BH32" s="634"/>
      <c r="BI32" s="634"/>
      <c r="BJ32" s="634"/>
      <c r="BK32" s="634"/>
      <c r="BL32" s="634"/>
      <c r="BM32" s="625">
        <v>97.4</v>
      </c>
      <c r="BN32" s="634"/>
      <c r="BO32" s="634"/>
      <c r="BP32" s="634"/>
      <c r="BQ32" s="657"/>
      <c r="BR32" s="692">
        <v>98.4</v>
      </c>
      <c r="BS32" s="634"/>
      <c r="BT32" s="634"/>
      <c r="BU32" s="634"/>
      <c r="BV32" s="634"/>
      <c r="BW32" s="634"/>
      <c r="BX32" s="625">
        <v>97.4</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7901</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97.8</v>
      </c>
      <c r="BH33" s="606"/>
      <c r="BI33" s="606"/>
      <c r="BJ33" s="606"/>
      <c r="BK33" s="606"/>
      <c r="BL33" s="606"/>
      <c r="BM33" s="652">
        <v>93.7</v>
      </c>
      <c r="BN33" s="606"/>
      <c r="BO33" s="606"/>
      <c r="BP33" s="606"/>
      <c r="BQ33" s="669"/>
      <c r="BR33" s="682">
        <v>98.2</v>
      </c>
      <c r="BS33" s="606"/>
      <c r="BT33" s="606"/>
      <c r="BU33" s="606"/>
      <c r="BV33" s="606"/>
      <c r="BW33" s="606"/>
      <c r="BX33" s="652">
        <v>94.2</v>
      </c>
      <c r="BY33" s="606"/>
      <c r="BZ33" s="606"/>
      <c r="CA33" s="606"/>
      <c r="CB33" s="669"/>
      <c r="CD33" s="618" t="s">
        <v>308</v>
      </c>
      <c r="CE33" s="619"/>
      <c r="CF33" s="619"/>
      <c r="CG33" s="619"/>
      <c r="CH33" s="619"/>
      <c r="CI33" s="619"/>
      <c r="CJ33" s="619"/>
      <c r="CK33" s="619"/>
      <c r="CL33" s="619"/>
      <c r="CM33" s="619"/>
      <c r="CN33" s="619"/>
      <c r="CO33" s="619"/>
      <c r="CP33" s="619"/>
      <c r="CQ33" s="620"/>
      <c r="CR33" s="621">
        <v>2466525</v>
      </c>
      <c r="CS33" s="634"/>
      <c r="CT33" s="634"/>
      <c r="CU33" s="634"/>
      <c r="CV33" s="634"/>
      <c r="CW33" s="634"/>
      <c r="CX33" s="634"/>
      <c r="CY33" s="635"/>
      <c r="CZ33" s="624">
        <v>50.6</v>
      </c>
      <c r="DA33" s="636"/>
      <c r="DB33" s="636"/>
      <c r="DC33" s="637"/>
      <c r="DD33" s="627">
        <v>1980170</v>
      </c>
      <c r="DE33" s="634"/>
      <c r="DF33" s="634"/>
      <c r="DG33" s="634"/>
      <c r="DH33" s="634"/>
      <c r="DI33" s="634"/>
      <c r="DJ33" s="634"/>
      <c r="DK33" s="635"/>
      <c r="DL33" s="627">
        <v>1346005</v>
      </c>
      <c r="DM33" s="634"/>
      <c r="DN33" s="634"/>
      <c r="DO33" s="634"/>
      <c r="DP33" s="634"/>
      <c r="DQ33" s="634"/>
      <c r="DR33" s="634"/>
      <c r="DS33" s="634"/>
      <c r="DT33" s="634"/>
      <c r="DU33" s="634"/>
      <c r="DV33" s="635"/>
      <c r="DW33" s="624">
        <v>43.9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74050</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821423</v>
      </c>
      <c r="CS34" s="622"/>
      <c r="CT34" s="622"/>
      <c r="CU34" s="622"/>
      <c r="CV34" s="622"/>
      <c r="CW34" s="622"/>
      <c r="CX34" s="622"/>
      <c r="CY34" s="623"/>
      <c r="CZ34" s="624">
        <v>16.8</v>
      </c>
      <c r="DA34" s="636"/>
      <c r="DB34" s="636"/>
      <c r="DC34" s="637"/>
      <c r="DD34" s="627">
        <v>693378</v>
      </c>
      <c r="DE34" s="622"/>
      <c r="DF34" s="622"/>
      <c r="DG34" s="622"/>
      <c r="DH34" s="622"/>
      <c r="DI34" s="622"/>
      <c r="DJ34" s="622"/>
      <c r="DK34" s="623"/>
      <c r="DL34" s="627">
        <v>509169</v>
      </c>
      <c r="DM34" s="622"/>
      <c r="DN34" s="622"/>
      <c r="DO34" s="622"/>
      <c r="DP34" s="622"/>
      <c r="DQ34" s="622"/>
      <c r="DR34" s="622"/>
      <c r="DS34" s="622"/>
      <c r="DT34" s="622"/>
      <c r="DU34" s="622"/>
      <c r="DV34" s="623"/>
      <c r="DW34" s="624">
        <v>16.600000000000001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273479</v>
      </c>
      <c r="S35" s="622"/>
      <c r="T35" s="622"/>
      <c r="U35" s="622"/>
      <c r="V35" s="622"/>
      <c r="W35" s="622"/>
      <c r="X35" s="622"/>
      <c r="Y35" s="623"/>
      <c r="Z35" s="659">
        <v>5.4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90598</v>
      </c>
      <c r="CS35" s="634"/>
      <c r="CT35" s="634"/>
      <c r="CU35" s="634"/>
      <c r="CV35" s="634"/>
      <c r="CW35" s="634"/>
      <c r="CX35" s="634"/>
      <c r="CY35" s="635"/>
      <c r="CZ35" s="624">
        <v>1.9</v>
      </c>
      <c r="DA35" s="636"/>
      <c r="DB35" s="636"/>
      <c r="DC35" s="637"/>
      <c r="DD35" s="627">
        <v>83981</v>
      </c>
      <c r="DE35" s="634"/>
      <c r="DF35" s="634"/>
      <c r="DG35" s="634"/>
      <c r="DH35" s="634"/>
      <c r="DI35" s="634"/>
      <c r="DJ35" s="634"/>
      <c r="DK35" s="635"/>
      <c r="DL35" s="627">
        <v>83981</v>
      </c>
      <c r="DM35" s="634"/>
      <c r="DN35" s="634"/>
      <c r="DO35" s="634"/>
      <c r="DP35" s="634"/>
      <c r="DQ35" s="634"/>
      <c r="DR35" s="634"/>
      <c r="DS35" s="634"/>
      <c r="DT35" s="634"/>
      <c r="DU35" s="634"/>
      <c r="DV35" s="635"/>
      <c r="DW35" s="624">
        <v>2.7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48561</v>
      </c>
      <c r="S36" s="622"/>
      <c r="T36" s="622"/>
      <c r="U36" s="622"/>
      <c r="V36" s="622"/>
      <c r="W36" s="622"/>
      <c r="X36" s="622"/>
      <c r="Y36" s="623"/>
      <c r="Z36" s="659">
        <v>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646319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2204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812914</v>
      </c>
      <c r="CS36" s="622"/>
      <c r="CT36" s="622"/>
      <c r="CU36" s="622"/>
      <c r="CV36" s="622"/>
      <c r="CW36" s="622"/>
      <c r="CX36" s="622"/>
      <c r="CY36" s="623"/>
      <c r="CZ36" s="624">
        <v>16.7</v>
      </c>
      <c r="DA36" s="636"/>
      <c r="DB36" s="636"/>
      <c r="DC36" s="637"/>
      <c r="DD36" s="627">
        <v>633966</v>
      </c>
      <c r="DE36" s="622"/>
      <c r="DF36" s="622"/>
      <c r="DG36" s="622"/>
      <c r="DH36" s="622"/>
      <c r="DI36" s="622"/>
      <c r="DJ36" s="622"/>
      <c r="DK36" s="623"/>
      <c r="DL36" s="627">
        <v>299789</v>
      </c>
      <c r="DM36" s="622"/>
      <c r="DN36" s="622"/>
      <c r="DO36" s="622"/>
      <c r="DP36" s="622"/>
      <c r="DQ36" s="622"/>
      <c r="DR36" s="622"/>
      <c r="DS36" s="622"/>
      <c r="DT36" s="622"/>
      <c r="DU36" s="622"/>
      <c r="DV36" s="623"/>
      <c r="DW36" s="624">
        <v>9.8000000000000007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81892</v>
      </c>
      <c r="S37" s="622"/>
      <c r="T37" s="622"/>
      <c r="U37" s="622"/>
      <c r="V37" s="622"/>
      <c r="W37" s="622"/>
      <c r="X37" s="622"/>
      <c r="Y37" s="623"/>
      <c r="Z37" s="659">
        <v>1.6</v>
      </c>
      <c r="AA37" s="659"/>
      <c r="AB37" s="659"/>
      <c r="AC37" s="659"/>
      <c r="AD37" s="660">
        <v>4</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63545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-7394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278295</v>
      </c>
      <c r="CS37" s="634"/>
      <c r="CT37" s="634"/>
      <c r="CU37" s="634"/>
      <c r="CV37" s="634"/>
      <c r="CW37" s="634"/>
      <c r="CX37" s="634"/>
      <c r="CY37" s="635"/>
      <c r="CZ37" s="624">
        <v>5.7</v>
      </c>
      <c r="DA37" s="636"/>
      <c r="DB37" s="636"/>
      <c r="DC37" s="637"/>
      <c r="DD37" s="627">
        <v>262195</v>
      </c>
      <c r="DE37" s="634"/>
      <c r="DF37" s="634"/>
      <c r="DG37" s="634"/>
      <c r="DH37" s="634"/>
      <c r="DI37" s="634"/>
      <c r="DJ37" s="634"/>
      <c r="DK37" s="635"/>
      <c r="DL37" s="627">
        <v>251611</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381800</v>
      </c>
      <c r="S38" s="622"/>
      <c r="T38" s="622"/>
      <c r="U38" s="622"/>
      <c r="V38" s="622"/>
      <c r="W38" s="622"/>
      <c r="X38" s="622"/>
      <c r="Y38" s="623"/>
      <c r="Z38" s="659">
        <v>7.6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12321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823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633998</v>
      </c>
      <c r="CS38" s="622"/>
      <c r="CT38" s="622"/>
      <c r="CU38" s="622"/>
      <c r="CV38" s="622"/>
      <c r="CW38" s="622"/>
      <c r="CX38" s="622"/>
      <c r="CY38" s="623"/>
      <c r="CZ38" s="624">
        <v>13</v>
      </c>
      <c r="DA38" s="636"/>
      <c r="DB38" s="636"/>
      <c r="DC38" s="637"/>
      <c r="DD38" s="627">
        <v>490331</v>
      </c>
      <c r="DE38" s="622"/>
      <c r="DF38" s="622"/>
      <c r="DG38" s="622"/>
      <c r="DH38" s="622"/>
      <c r="DI38" s="622"/>
      <c r="DJ38" s="622"/>
      <c r="DK38" s="623"/>
      <c r="DL38" s="627">
        <v>453066</v>
      </c>
      <c r="DM38" s="622"/>
      <c r="DN38" s="622"/>
      <c r="DO38" s="622"/>
      <c r="DP38" s="622"/>
      <c r="DQ38" s="622"/>
      <c r="DR38" s="622"/>
      <c r="DS38" s="622"/>
      <c r="DT38" s="622"/>
      <c r="DU38" s="622"/>
      <c r="DV38" s="623"/>
      <c r="DW38" s="624">
        <v>14.8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1282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80824</v>
      </c>
      <c r="CS39" s="634"/>
      <c r="CT39" s="634"/>
      <c r="CU39" s="634"/>
      <c r="CV39" s="634"/>
      <c r="CW39" s="634"/>
      <c r="CX39" s="634"/>
      <c r="CY39" s="635"/>
      <c r="CZ39" s="624">
        <v>1.7</v>
      </c>
      <c r="DA39" s="636"/>
      <c r="DB39" s="636"/>
      <c r="DC39" s="637"/>
      <c r="DD39" s="627">
        <v>78456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12500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26768</v>
      </c>
      <c r="CS40" s="622"/>
      <c r="CT40" s="622"/>
      <c r="CU40" s="622"/>
      <c r="CV40" s="622"/>
      <c r="CW40" s="622"/>
      <c r="CX40" s="622"/>
      <c r="CY40" s="623"/>
      <c r="CZ40" s="624">
        <v>0.5</v>
      </c>
      <c r="DA40" s="636"/>
      <c r="DB40" s="636"/>
      <c r="DC40" s="637"/>
      <c r="DD40" s="627">
        <v>58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5036231</v>
      </c>
      <c r="S41" s="646"/>
      <c r="T41" s="646"/>
      <c r="U41" s="646"/>
      <c r="V41" s="646"/>
      <c r="W41" s="646"/>
      <c r="X41" s="646"/>
      <c r="Y41" s="649"/>
      <c r="Z41" s="650">
        <v>100</v>
      </c>
      <c r="AA41" s="650"/>
      <c r="AB41" s="650"/>
      <c r="AC41" s="650"/>
      <c r="AD41" s="651">
        <v>3050391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300107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270346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508404</v>
      </c>
      <c r="CS42" s="634"/>
      <c r="CT42" s="634"/>
      <c r="CU42" s="634"/>
      <c r="CV42" s="634"/>
      <c r="CW42" s="634"/>
      <c r="CX42" s="634"/>
      <c r="CY42" s="635"/>
      <c r="CZ42" s="624">
        <v>10.4</v>
      </c>
      <c r="DA42" s="636"/>
      <c r="DB42" s="636"/>
      <c r="DC42" s="637"/>
      <c r="DD42" s="627">
        <v>82018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21014</v>
      </c>
      <c r="CS43" s="634"/>
      <c r="CT43" s="634"/>
      <c r="CU43" s="634"/>
      <c r="CV43" s="634"/>
      <c r="CW43" s="634"/>
      <c r="CX43" s="634"/>
      <c r="CY43" s="635"/>
      <c r="CZ43" s="624">
        <v>0.4</v>
      </c>
      <c r="DA43" s="636"/>
      <c r="DB43" s="636"/>
      <c r="DC43" s="637"/>
      <c r="DD43" s="627">
        <v>20858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497617</v>
      </c>
      <c r="CS44" s="622"/>
      <c r="CT44" s="622"/>
      <c r="CU44" s="622"/>
      <c r="CV44" s="622"/>
      <c r="CW44" s="622"/>
      <c r="CX44" s="622"/>
      <c r="CY44" s="623"/>
      <c r="CZ44" s="624">
        <v>10.199999999999999</v>
      </c>
      <c r="DA44" s="625"/>
      <c r="DB44" s="625"/>
      <c r="DC44" s="626"/>
      <c r="DD44" s="627">
        <v>78411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137725</v>
      </c>
      <c r="CS45" s="634"/>
      <c r="CT45" s="634"/>
      <c r="CU45" s="634"/>
      <c r="CV45" s="634"/>
      <c r="CW45" s="634"/>
      <c r="CX45" s="634"/>
      <c r="CY45" s="635"/>
      <c r="CZ45" s="624">
        <v>2.8</v>
      </c>
      <c r="DA45" s="636"/>
      <c r="DB45" s="636"/>
      <c r="DC45" s="637"/>
      <c r="DD45" s="627">
        <v>10023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316364</v>
      </c>
      <c r="CS46" s="622"/>
      <c r="CT46" s="622"/>
      <c r="CU46" s="622"/>
      <c r="CV46" s="622"/>
      <c r="CW46" s="622"/>
      <c r="CX46" s="622"/>
      <c r="CY46" s="623"/>
      <c r="CZ46" s="624">
        <v>6.5</v>
      </c>
      <c r="DA46" s="625"/>
      <c r="DB46" s="625"/>
      <c r="DC46" s="626"/>
      <c r="DD46" s="627">
        <v>55860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10787</v>
      </c>
      <c r="CS47" s="634"/>
      <c r="CT47" s="634"/>
      <c r="CU47" s="634"/>
      <c r="CV47" s="634"/>
      <c r="CW47" s="634"/>
      <c r="CX47" s="634"/>
      <c r="CY47" s="635"/>
      <c r="CZ47" s="624">
        <v>0.2</v>
      </c>
      <c r="DA47" s="636"/>
      <c r="DB47" s="636"/>
      <c r="DC47" s="637"/>
      <c r="DD47" s="627">
        <v>3607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4878705</v>
      </c>
      <c r="CS49" s="606"/>
      <c r="CT49" s="606"/>
      <c r="CU49" s="606"/>
      <c r="CV49" s="606"/>
      <c r="CW49" s="606"/>
      <c r="CX49" s="606"/>
      <c r="CY49" s="607"/>
      <c r="CZ49" s="608">
        <v>100</v>
      </c>
      <c r="DA49" s="609"/>
      <c r="DB49" s="609"/>
      <c r="DC49" s="610"/>
      <c r="DD49" s="611">
        <v>3549398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2fNAcgHlkvVTWesCKSQ7l0hb/zjjP5AtPrZGkzbQElNxUFlgIshY4VGiE46xNCanJTQx8v2DZxg0zlmYdWIgg==" saltValue="i92mixqWGH+5u9lCEEAo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5036</v>
      </c>
      <c r="R7" s="1103"/>
      <c r="S7" s="1103"/>
      <c r="T7" s="1103"/>
      <c r="U7" s="1103"/>
      <c r="V7" s="1103">
        <v>4879</v>
      </c>
      <c r="W7" s="1103"/>
      <c r="X7" s="1103"/>
      <c r="Y7" s="1103"/>
      <c r="Z7" s="1103"/>
      <c r="AA7" s="1103">
        <v>157</v>
      </c>
      <c r="AB7" s="1103"/>
      <c r="AC7" s="1103"/>
      <c r="AD7" s="1103"/>
      <c r="AE7" s="1104"/>
      <c r="AF7" s="1105">
        <v>157</v>
      </c>
      <c r="AG7" s="1106"/>
      <c r="AH7" s="1106"/>
      <c r="AI7" s="1106"/>
      <c r="AJ7" s="1107"/>
      <c r="AK7" s="1108">
        <v>273</v>
      </c>
      <c r="AL7" s="1109"/>
      <c r="AM7" s="1109"/>
      <c r="AN7" s="1109"/>
      <c r="AO7" s="1109"/>
      <c r="AP7" s="1109">
        <v>5158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547</v>
      </c>
      <c r="BT7" s="1100"/>
      <c r="BU7" s="1100"/>
      <c r="BV7" s="1100"/>
      <c r="BW7" s="1100"/>
      <c r="BX7" s="1100"/>
      <c r="BY7" s="1100"/>
      <c r="BZ7" s="1100"/>
      <c r="CA7" s="1100"/>
      <c r="CB7" s="1100"/>
      <c r="CC7" s="1100"/>
      <c r="CD7" s="1100"/>
      <c r="CE7" s="1100"/>
      <c r="CF7" s="1100"/>
      <c r="CG7" s="1112"/>
      <c r="CH7" s="1096">
        <v>0</v>
      </c>
      <c r="CI7" s="1097"/>
      <c r="CJ7" s="1097"/>
      <c r="CK7" s="1097"/>
      <c r="CL7" s="1098"/>
      <c r="CM7" s="1096">
        <v>29</v>
      </c>
      <c r="CN7" s="1097"/>
      <c r="CO7" s="1097"/>
      <c r="CP7" s="1097"/>
      <c r="CQ7" s="1098"/>
      <c r="CR7" s="1096">
        <v>20</v>
      </c>
      <c r="CS7" s="1097"/>
      <c r="CT7" s="1097"/>
      <c r="CU7" s="1097"/>
      <c r="CV7" s="1098"/>
      <c r="CW7" s="1096">
        <v>95</v>
      </c>
      <c r="CX7" s="1097"/>
      <c r="CY7" s="1097"/>
      <c r="CZ7" s="1097"/>
      <c r="DA7" s="1098"/>
      <c r="DB7" s="1096" t="s">
        <v>487</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548</v>
      </c>
      <c r="BT8" s="993"/>
      <c r="BU8" s="993"/>
      <c r="BV8" s="993"/>
      <c r="BW8" s="993"/>
      <c r="BX8" s="993"/>
      <c r="BY8" s="993"/>
      <c r="BZ8" s="993"/>
      <c r="CA8" s="993"/>
      <c r="CB8" s="993"/>
      <c r="CC8" s="993"/>
      <c r="CD8" s="993"/>
      <c r="CE8" s="993"/>
      <c r="CF8" s="993"/>
      <c r="CG8" s="1014"/>
      <c r="CH8" s="989">
        <v>24</v>
      </c>
      <c r="CI8" s="990"/>
      <c r="CJ8" s="990"/>
      <c r="CK8" s="990"/>
      <c r="CL8" s="991"/>
      <c r="CM8" s="989">
        <v>514</v>
      </c>
      <c r="CN8" s="990"/>
      <c r="CO8" s="990"/>
      <c r="CP8" s="990"/>
      <c r="CQ8" s="991"/>
      <c r="CR8" s="989">
        <v>9</v>
      </c>
      <c r="CS8" s="990"/>
      <c r="CT8" s="990"/>
      <c r="CU8" s="990"/>
      <c r="CV8" s="991"/>
      <c r="CW8" s="989">
        <v>21</v>
      </c>
      <c r="CX8" s="990"/>
      <c r="CY8" s="990"/>
      <c r="CZ8" s="990"/>
      <c r="DA8" s="991"/>
      <c r="DB8" s="989" t="s">
        <v>487</v>
      </c>
      <c r="DC8" s="990"/>
      <c r="DD8" s="990"/>
      <c r="DE8" s="990"/>
      <c r="DF8" s="991"/>
      <c r="DG8" s="989" t="s">
        <v>487</v>
      </c>
      <c r="DH8" s="990"/>
      <c r="DI8" s="990"/>
      <c r="DJ8" s="990"/>
      <c r="DK8" s="991"/>
      <c r="DL8" s="989" t="s">
        <v>487</v>
      </c>
      <c r="DM8" s="990"/>
      <c r="DN8" s="990"/>
      <c r="DO8" s="990"/>
      <c r="DP8" s="991"/>
      <c r="DQ8" s="989" t="s">
        <v>487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5036</v>
      </c>
      <c r="R23" s="1061"/>
      <c r="S23" s="1061"/>
      <c r="T23" s="1061"/>
      <c r="U23" s="1061"/>
      <c r="V23" s="1061">
        <v>4879</v>
      </c>
      <c r="W23" s="1061"/>
      <c r="X23" s="1061"/>
      <c r="Y23" s="1061"/>
      <c r="Z23" s="1061"/>
      <c r="AA23" s="1061">
        <v>157</v>
      </c>
      <c r="AB23" s="1061"/>
      <c r="AC23" s="1061"/>
      <c r="AD23" s="1061"/>
      <c r="AE23" s="1068"/>
      <c r="AF23" s="1069">
        <v>157</v>
      </c>
      <c r="AG23" s="1061"/>
      <c r="AH23" s="1061"/>
      <c r="AI23" s="1061"/>
      <c r="AJ23" s="1070"/>
      <c r="AK23" s="1071"/>
      <c r="AL23" s="1072"/>
      <c r="AM23" s="1072"/>
      <c r="AN23" s="1072"/>
      <c r="AO23" s="1072"/>
      <c r="AP23" s="1061">
        <v>5158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773</v>
      </c>
      <c r="R28" s="1051"/>
      <c r="S28" s="1051"/>
      <c r="T28" s="1051"/>
      <c r="U28" s="1051"/>
      <c r="V28" s="1051">
        <v>771</v>
      </c>
      <c r="W28" s="1051"/>
      <c r="X28" s="1051"/>
      <c r="Y28" s="1051"/>
      <c r="Z28" s="1051"/>
      <c r="AA28" s="1051">
        <v>2</v>
      </c>
      <c r="AB28" s="1051"/>
      <c r="AC28" s="1051"/>
      <c r="AD28" s="1051"/>
      <c r="AE28" s="1052"/>
      <c r="AF28" s="1053">
        <v>2</v>
      </c>
      <c r="AG28" s="1051"/>
      <c r="AH28" s="1051"/>
      <c r="AI28" s="1051"/>
      <c r="AJ28" s="1054"/>
      <c r="AK28" s="1042">
        <v>166</v>
      </c>
      <c r="AL28" s="1043"/>
      <c r="AM28" s="1043"/>
      <c r="AN28" s="1043"/>
      <c r="AO28" s="1043"/>
      <c r="AP28" s="1043" t="s">
        <v>487</v>
      </c>
      <c r="AQ28" s="1043"/>
      <c r="AR28" s="1043"/>
      <c r="AS28" s="1043"/>
      <c r="AT28" s="1043"/>
      <c r="AU28" s="1043">
        <v>166</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425</v>
      </c>
      <c r="R29" s="1039"/>
      <c r="S29" s="1039"/>
      <c r="T29" s="1039"/>
      <c r="U29" s="1039"/>
      <c r="V29" s="1039">
        <v>420</v>
      </c>
      <c r="W29" s="1039"/>
      <c r="X29" s="1039"/>
      <c r="Y29" s="1039"/>
      <c r="Z29" s="1039"/>
      <c r="AA29" s="1039">
        <v>5</v>
      </c>
      <c r="AB29" s="1039"/>
      <c r="AC29" s="1039"/>
      <c r="AD29" s="1039"/>
      <c r="AE29" s="1040"/>
      <c r="AF29" s="1035">
        <v>5</v>
      </c>
      <c r="AG29" s="1036"/>
      <c r="AH29" s="1036"/>
      <c r="AI29" s="1036"/>
      <c r="AJ29" s="1037"/>
      <c r="AK29" s="980">
        <v>216</v>
      </c>
      <c r="AL29" s="971"/>
      <c r="AM29" s="971"/>
      <c r="AN29" s="971"/>
      <c r="AO29" s="971"/>
      <c r="AP29" s="971">
        <v>2</v>
      </c>
      <c r="AQ29" s="971"/>
      <c r="AR29" s="971"/>
      <c r="AS29" s="971"/>
      <c r="AT29" s="971"/>
      <c r="AU29" s="971">
        <v>216</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960</v>
      </c>
      <c r="R30" s="1039"/>
      <c r="S30" s="1039"/>
      <c r="T30" s="1039"/>
      <c r="U30" s="1039"/>
      <c r="V30" s="1039">
        <v>883</v>
      </c>
      <c r="W30" s="1039"/>
      <c r="X30" s="1039"/>
      <c r="Y30" s="1039"/>
      <c r="Z30" s="1039"/>
      <c r="AA30" s="1039">
        <v>77</v>
      </c>
      <c r="AB30" s="1039"/>
      <c r="AC30" s="1039"/>
      <c r="AD30" s="1039"/>
      <c r="AE30" s="1040"/>
      <c r="AF30" s="1035">
        <v>77</v>
      </c>
      <c r="AG30" s="1036"/>
      <c r="AH30" s="1036"/>
      <c r="AI30" s="1036"/>
      <c r="AJ30" s="1037"/>
      <c r="AK30" s="980">
        <v>161</v>
      </c>
      <c r="AL30" s="971"/>
      <c r="AM30" s="971"/>
      <c r="AN30" s="971"/>
      <c r="AO30" s="971"/>
      <c r="AP30" s="971" t="s">
        <v>487</v>
      </c>
      <c r="AQ30" s="971"/>
      <c r="AR30" s="971"/>
      <c r="AS30" s="971"/>
      <c r="AT30" s="971"/>
      <c r="AU30" s="971">
        <v>161</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81</v>
      </c>
      <c r="R31" s="1039"/>
      <c r="S31" s="1039"/>
      <c r="T31" s="1039"/>
      <c r="U31" s="1039"/>
      <c r="V31" s="1039">
        <v>81</v>
      </c>
      <c r="W31" s="1039"/>
      <c r="X31" s="1039"/>
      <c r="Y31" s="1039"/>
      <c r="Z31" s="1039"/>
      <c r="AA31" s="1039">
        <v>1</v>
      </c>
      <c r="AB31" s="1039"/>
      <c r="AC31" s="1039"/>
      <c r="AD31" s="1039"/>
      <c r="AE31" s="1040"/>
      <c r="AF31" s="1035">
        <v>1</v>
      </c>
      <c r="AG31" s="1036"/>
      <c r="AH31" s="1036"/>
      <c r="AI31" s="1036"/>
      <c r="AJ31" s="1037"/>
      <c r="AK31" s="980">
        <v>29</v>
      </c>
      <c r="AL31" s="971"/>
      <c r="AM31" s="971"/>
      <c r="AN31" s="971"/>
      <c r="AO31" s="971"/>
      <c r="AP31" s="971" t="s">
        <v>487</v>
      </c>
      <c r="AQ31" s="971"/>
      <c r="AR31" s="971"/>
      <c r="AS31" s="971"/>
      <c r="AT31" s="971"/>
      <c r="AU31" s="971">
        <v>29</v>
      </c>
      <c r="AV31" s="971"/>
      <c r="AW31" s="971"/>
      <c r="AX31" s="971"/>
      <c r="AY31" s="971"/>
      <c r="AZ31" s="1041" t="s">
        <v>487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149</v>
      </c>
      <c r="R32" s="1039"/>
      <c r="S32" s="1039"/>
      <c r="T32" s="1039"/>
      <c r="U32" s="1039"/>
      <c r="V32" s="1039">
        <v>142</v>
      </c>
      <c r="W32" s="1039"/>
      <c r="X32" s="1039"/>
      <c r="Y32" s="1039"/>
      <c r="Z32" s="1039"/>
      <c r="AA32" s="1039">
        <v>8</v>
      </c>
      <c r="AB32" s="1039"/>
      <c r="AC32" s="1039"/>
      <c r="AD32" s="1039"/>
      <c r="AE32" s="1040"/>
      <c r="AF32" s="1035">
        <v>44</v>
      </c>
      <c r="AG32" s="1036"/>
      <c r="AH32" s="1036"/>
      <c r="AI32" s="1036"/>
      <c r="AJ32" s="1037"/>
      <c r="AK32" s="980">
        <v>12</v>
      </c>
      <c r="AL32" s="971"/>
      <c r="AM32" s="971"/>
      <c r="AN32" s="971"/>
      <c r="AO32" s="971"/>
      <c r="AP32" s="971">
        <v>1445</v>
      </c>
      <c r="AQ32" s="971"/>
      <c r="AR32" s="971"/>
      <c r="AS32" s="971"/>
      <c r="AT32" s="971"/>
      <c r="AU32" s="971">
        <v>58</v>
      </c>
      <c r="AV32" s="971"/>
      <c r="AW32" s="971"/>
      <c r="AX32" s="971"/>
      <c r="AY32" s="971"/>
      <c r="AZ32" s="1041" t="s">
        <v>487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129</v>
      </c>
      <c r="AG63" s="959"/>
      <c r="AH63" s="959"/>
      <c r="AI63" s="959"/>
      <c r="AJ63" s="1022"/>
      <c r="AK63" s="1023"/>
      <c r="AL63" s="963"/>
      <c r="AM63" s="963"/>
      <c r="AN63" s="963"/>
      <c r="AO63" s="963"/>
      <c r="AP63" s="959">
        <v>1447</v>
      </c>
      <c r="AQ63" s="959"/>
      <c r="AR63" s="959"/>
      <c r="AS63" s="959"/>
      <c r="AT63" s="959"/>
      <c r="AU63" s="959">
        <v>572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5908</v>
      </c>
      <c r="R68" s="982"/>
      <c r="S68" s="982"/>
      <c r="T68" s="982"/>
      <c r="U68" s="982"/>
      <c r="V68" s="982">
        <v>3386</v>
      </c>
      <c r="W68" s="982"/>
      <c r="X68" s="982"/>
      <c r="Y68" s="982"/>
      <c r="Z68" s="982"/>
      <c r="AA68" s="982">
        <v>2522</v>
      </c>
      <c r="AB68" s="982"/>
      <c r="AC68" s="982"/>
      <c r="AD68" s="982"/>
      <c r="AE68" s="982"/>
      <c r="AF68" s="982">
        <v>2522</v>
      </c>
      <c r="AG68" s="982"/>
      <c r="AH68" s="982"/>
      <c r="AI68" s="982"/>
      <c r="AJ68" s="982"/>
      <c r="AK68" s="982" t="s">
        <v>557</v>
      </c>
      <c r="AL68" s="982"/>
      <c r="AM68" s="982"/>
      <c r="AN68" s="982"/>
      <c r="AO68" s="982"/>
      <c r="AP68" s="982" t="s">
        <v>557</v>
      </c>
      <c r="AQ68" s="982"/>
      <c r="AR68" s="982"/>
      <c r="AS68" s="982"/>
      <c r="AT68" s="982"/>
      <c r="AU68" s="982" t="s">
        <v>557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734</v>
      </c>
      <c r="R69" s="971"/>
      <c r="S69" s="971"/>
      <c r="T69" s="971"/>
      <c r="U69" s="971"/>
      <c r="V69" s="971">
        <v>624</v>
      </c>
      <c r="W69" s="971"/>
      <c r="X69" s="971"/>
      <c r="Y69" s="971"/>
      <c r="Z69" s="971"/>
      <c r="AA69" s="971">
        <v>110</v>
      </c>
      <c r="AB69" s="971"/>
      <c r="AC69" s="971"/>
      <c r="AD69" s="971"/>
      <c r="AE69" s="971"/>
      <c r="AF69" s="971">
        <v>50</v>
      </c>
      <c r="AG69" s="971"/>
      <c r="AH69" s="971"/>
      <c r="AI69" s="971"/>
      <c r="AJ69" s="971"/>
      <c r="AK69" s="971" t="s">
        <v>557</v>
      </c>
      <c r="AL69" s="971"/>
      <c r="AM69" s="971"/>
      <c r="AN69" s="971"/>
      <c r="AO69" s="971"/>
      <c r="AP69" s="971">
        <v>162</v>
      </c>
      <c r="AQ69" s="971"/>
      <c r="AR69" s="971"/>
      <c r="AS69" s="971"/>
      <c r="AT69" s="971"/>
      <c r="AU69" s="971">
        <v>33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895</v>
      </c>
      <c r="R70" s="971"/>
      <c r="S70" s="971"/>
      <c r="T70" s="971"/>
      <c r="U70" s="971"/>
      <c r="V70" s="971">
        <v>875</v>
      </c>
      <c r="W70" s="971"/>
      <c r="X70" s="971"/>
      <c r="Y70" s="971"/>
      <c r="Z70" s="971"/>
      <c r="AA70" s="971">
        <v>20</v>
      </c>
      <c r="AB70" s="971"/>
      <c r="AC70" s="971"/>
      <c r="AD70" s="971"/>
      <c r="AE70" s="971"/>
      <c r="AF70" s="971">
        <v>20</v>
      </c>
      <c r="AG70" s="971"/>
      <c r="AH70" s="971"/>
      <c r="AI70" s="971"/>
      <c r="AJ70" s="971"/>
      <c r="AK70" s="971">
        <v>60</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8423</v>
      </c>
      <c r="R71" s="971"/>
      <c r="S71" s="971"/>
      <c r="T71" s="971"/>
      <c r="U71" s="971"/>
      <c r="V71" s="971">
        <v>8260</v>
      </c>
      <c r="W71" s="971"/>
      <c r="X71" s="971"/>
      <c r="Y71" s="971"/>
      <c r="Z71" s="971"/>
      <c r="AA71" s="971">
        <v>163</v>
      </c>
      <c r="AB71" s="971"/>
      <c r="AC71" s="971"/>
      <c r="AD71" s="971"/>
      <c r="AE71" s="971"/>
      <c r="AF71" s="971">
        <v>155</v>
      </c>
      <c r="AG71" s="971"/>
      <c r="AH71" s="971"/>
      <c r="AI71" s="971"/>
      <c r="AJ71" s="971"/>
      <c r="AK71" s="971" t="s">
        <v>557</v>
      </c>
      <c r="AL71" s="971"/>
      <c r="AM71" s="971"/>
      <c r="AN71" s="971"/>
      <c r="AO71" s="971"/>
      <c r="AP71" s="971">
        <v>5509</v>
      </c>
      <c r="AQ71" s="971"/>
      <c r="AR71" s="971"/>
      <c r="AS71" s="971"/>
      <c r="AT71" s="971"/>
      <c r="AU71" s="971">
        <v>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13</v>
      </c>
      <c r="R72" s="971"/>
      <c r="S72" s="971"/>
      <c r="T72" s="971"/>
      <c r="U72" s="971"/>
      <c r="V72" s="971">
        <v>4</v>
      </c>
      <c r="W72" s="971"/>
      <c r="X72" s="971"/>
      <c r="Y72" s="971"/>
      <c r="Z72" s="971"/>
      <c r="AA72" s="971">
        <v>9</v>
      </c>
      <c r="AB72" s="971"/>
      <c r="AC72" s="971"/>
      <c r="AD72" s="971"/>
      <c r="AE72" s="971"/>
      <c r="AF72" s="971">
        <v>9</v>
      </c>
      <c r="AG72" s="971"/>
      <c r="AH72" s="971"/>
      <c r="AI72" s="971"/>
      <c r="AJ72" s="971"/>
      <c r="AK72" s="971" t="s">
        <v>557</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127</v>
      </c>
      <c r="R73" s="971"/>
      <c r="S73" s="971"/>
      <c r="T73" s="971"/>
      <c r="U73" s="971"/>
      <c r="V73" s="971">
        <v>122</v>
      </c>
      <c r="W73" s="971"/>
      <c r="X73" s="971"/>
      <c r="Y73" s="971"/>
      <c r="Z73" s="971"/>
      <c r="AA73" s="971">
        <v>5</v>
      </c>
      <c r="AB73" s="971"/>
      <c r="AC73" s="971"/>
      <c r="AD73" s="971"/>
      <c r="AE73" s="971"/>
      <c r="AF73" s="971">
        <v>5</v>
      </c>
      <c r="AG73" s="971"/>
      <c r="AH73" s="971"/>
      <c r="AI73" s="971"/>
      <c r="AJ73" s="971"/>
      <c r="AK73" s="971">
        <v>10</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617</v>
      </c>
      <c r="R74" s="971"/>
      <c r="S74" s="971"/>
      <c r="T74" s="971"/>
      <c r="U74" s="971"/>
      <c r="V74" s="971">
        <v>567</v>
      </c>
      <c r="W74" s="971"/>
      <c r="X74" s="971"/>
      <c r="Y74" s="971"/>
      <c r="Z74" s="971"/>
      <c r="AA74" s="971">
        <v>51</v>
      </c>
      <c r="AB74" s="971"/>
      <c r="AC74" s="971"/>
      <c r="AD74" s="971"/>
      <c r="AE74" s="971"/>
      <c r="AF74" s="971">
        <v>51</v>
      </c>
      <c r="AG74" s="971"/>
      <c r="AH74" s="971"/>
      <c r="AI74" s="971"/>
      <c r="AJ74" s="971"/>
      <c r="AK74" s="971">
        <v>39</v>
      </c>
      <c r="AL74" s="971"/>
      <c r="AM74" s="971"/>
      <c r="AN74" s="971"/>
      <c r="AO74" s="971"/>
      <c r="AP74" s="971" t="s">
        <v>557</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177493</v>
      </c>
      <c r="R75" s="979"/>
      <c r="S75" s="979"/>
      <c r="T75" s="979"/>
      <c r="U75" s="980"/>
      <c r="V75" s="981">
        <v>175048</v>
      </c>
      <c r="W75" s="979"/>
      <c r="X75" s="979"/>
      <c r="Y75" s="979"/>
      <c r="Z75" s="980"/>
      <c r="AA75" s="981">
        <v>2445</v>
      </c>
      <c r="AB75" s="979"/>
      <c r="AC75" s="979"/>
      <c r="AD75" s="979"/>
      <c r="AE75" s="980"/>
      <c r="AF75" s="981">
        <v>2442</v>
      </c>
      <c r="AG75" s="979"/>
      <c r="AH75" s="979"/>
      <c r="AI75" s="979"/>
      <c r="AJ75" s="980"/>
      <c r="AK75" s="981">
        <v>6094</v>
      </c>
      <c r="AL75" s="979"/>
      <c r="AM75" s="979"/>
      <c r="AN75" s="979"/>
      <c r="AO75" s="980"/>
      <c r="AP75" s="971" t="s">
        <v>557</v>
      </c>
      <c r="AQ75" s="971"/>
      <c r="AR75" s="971"/>
      <c r="AS75" s="971"/>
      <c r="AT75" s="971"/>
      <c r="AU75" s="971" t="s">
        <v>557</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5254</v>
      </c>
      <c r="AG88" s="959"/>
      <c r="AH88" s="959"/>
      <c r="AI88" s="959"/>
      <c r="AJ88" s="959"/>
      <c r="AK88" s="963"/>
      <c r="AL88" s="963"/>
      <c r="AM88" s="963"/>
      <c r="AN88" s="963"/>
      <c r="AO88" s="963"/>
      <c r="AP88" s="959">
        <v>5671</v>
      </c>
      <c r="AQ88" s="959"/>
      <c r="AR88" s="959"/>
      <c r="AS88" s="959"/>
      <c r="AT88" s="959"/>
      <c r="AU88" s="959">
        <v>94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29</v>
      </c>
      <c r="CS102" s="953"/>
      <c r="CT102" s="953"/>
      <c r="CU102" s="953"/>
      <c r="CV102" s="954"/>
      <c r="CW102" s="952">
        <v>116</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571192</v>
      </c>
      <c r="AB110" s="889"/>
      <c r="AC110" s="889"/>
      <c r="AD110" s="889"/>
      <c r="AE110" s="890"/>
      <c r="AF110" s="891">
        <v>511701</v>
      </c>
      <c r="AG110" s="889"/>
      <c r="AH110" s="889"/>
      <c r="AI110" s="889"/>
      <c r="AJ110" s="890"/>
      <c r="AK110" s="891">
        <v>534970</v>
      </c>
      <c r="AL110" s="889"/>
      <c r="AM110" s="889"/>
      <c r="AN110" s="889"/>
      <c r="AO110" s="890"/>
      <c r="AP110" s="892">
        <v>20.100000000000001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5369625</v>
      </c>
      <c r="BR110" s="842"/>
      <c r="BS110" s="842"/>
      <c r="BT110" s="842"/>
      <c r="BU110" s="842"/>
      <c r="BV110" s="842">
        <v>5289419</v>
      </c>
      <c r="BW110" s="842"/>
      <c r="BX110" s="842"/>
      <c r="BY110" s="842"/>
      <c r="BZ110" s="842"/>
      <c r="CA110" s="842">
        <v>5158185</v>
      </c>
      <c r="CB110" s="842"/>
      <c r="CC110" s="842"/>
      <c r="CD110" s="842"/>
      <c r="CE110" s="842"/>
      <c r="CF110" s="866">
        <v>193.5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9502</v>
      </c>
      <c r="BR111" s="817"/>
      <c r="BS111" s="817"/>
      <c r="BT111" s="817"/>
      <c r="BU111" s="817"/>
      <c r="BV111" s="817">
        <v>6953</v>
      </c>
      <c r="BW111" s="817"/>
      <c r="BX111" s="817"/>
      <c r="BY111" s="817"/>
      <c r="BZ111" s="817"/>
      <c r="CA111" s="817">
        <v>4913</v>
      </c>
      <c r="CB111" s="817"/>
      <c r="CC111" s="817"/>
      <c r="CD111" s="817"/>
      <c r="CE111" s="817"/>
      <c r="CF111" s="875">
        <v>0.2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1339</v>
      </c>
      <c r="BR112" s="817"/>
      <c r="BS112" s="817"/>
      <c r="BT112" s="817"/>
      <c r="BU112" s="817"/>
      <c r="BV112" s="817">
        <v>2745</v>
      </c>
      <c r="BW112" s="817"/>
      <c r="BX112" s="817"/>
      <c r="BY112" s="817"/>
      <c r="BZ112" s="817"/>
      <c r="CA112" s="817">
        <v>58874</v>
      </c>
      <c r="CB112" s="817"/>
      <c r="CC112" s="817"/>
      <c r="CD112" s="817"/>
      <c r="CE112" s="817"/>
      <c r="CF112" s="875">
        <v>2.2000000000000002</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413</v>
      </c>
      <c r="AB113" s="919"/>
      <c r="AC113" s="919"/>
      <c r="AD113" s="919"/>
      <c r="AE113" s="920"/>
      <c r="AF113" s="921">
        <v>371</v>
      </c>
      <c r="AG113" s="919"/>
      <c r="AH113" s="919"/>
      <c r="AI113" s="919"/>
      <c r="AJ113" s="920"/>
      <c r="AK113" s="921">
        <v>11415</v>
      </c>
      <c r="AL113" s="919"/>
      <c r="AM113" s="919"/>
      <c r="AN113" s="919"/>
      <c r="AO113" s="920"/>
      <c r="AP113" s="922">
        <v>0.4</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109993</v>
      </c>
      <c r="BR113" s="817"/>
      <c r="BS113" s="817"/>
      <c r="BT113" s="817"/>
      <c r="BU113" s="817"/>
      <c r="BV113" s="817">
        <v>99691</v>
      </c>
      <c r="BW113" s="817"/>
      <c r="BX113" s="817"/>
      <c r="BY113" s="817"/>
      <c r="BZ113" s="817"/>
      <c r="CA113" s="817">
        <v>93935</v>
      </c>
      <c r="CB113" s="817"/>
      <c r="CC113" s="817"/>
      <c r="CD113" s="817"/>
      <c r="CE113" s="817"/>
      <c r="CF113" s="875">
        <v>3.5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10230</v>
      </c>
      <c r="AB114" s="780"/>
      <c r="AC114" s="780"/>
      <c r="AD114" s="780"/>
      <c r="AE114" s="781"/>
      <c r="AF114" s="782">
        <v>11745</v>
      </c>
      <c r="AG114" s="780"/>
      <c r="AH114" s="780"/>
      <c r="AI114" s="780"/>
      <c r="AJ114" s="781"/>
      <c r="AK114" s="782">
        <v>12251</v>
      </c>
      <c r="AL114" s="780"/>
      <c r="AM114" s="780"/>
      <c r="AN114" s="780"/>
      <c r="AO114" s="781"/>
      <c r="AP114" s="824">
        <v>0.5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507314</v>
      </c>
      <c r="BR114" s="817"/>
      <c r="BS114" s="817"/>
      <c r="BT114" s="817"/>
      <c r="BU114" s="817"/>
      <c r="BV114" s="817">
        <v>512514</v>
      </c>
      <c r="BW114" s="817"/>
      <c r="BX114" s="817"/>
      <c r="BY114" s="817"/>
      <c r="BZ114" s="817"/>
      <c r="CA114" s="817">
        <v>511885</v>
      </c>
      <c r="CB114" s="817"/>
      <c r="CC114" s="817"/>
      <c r="CD114" s="817"/>
      <c r="CE114" s="817"/>
      <c r="CF114" s="875">
        <v>19.2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3460</v>
      </c>
      <c r="AB115" s="919"/>
      <c r="AC115" s="919"/>
      <c r="AD115" s="919"/>
      <c r="AE115" s="920"/>
      <c r="AF115" s="921">
        <v>2725</v>
      </c>
      <c r="AG115" s="919"/>
      <c r="AH115" s="919"/>
      <c r="AI115" s="919"/>
      <c r="AJ115" s="920"/>
      <c r="AK115" s="921">
        <v>2155</v>
      </c>
      <c r="AL115" s="919"/>
      <c r="AM115" s="919"/>
      <c r="AN115" s="919"/>
      <c r="AO115" s="920"/>
      <c r="AP115" s="922">
        <v>0.1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585295</v>
      </c>
      <c r="AB117" s="903"/>
      <c r="AC117" s="903"/>
      <c r="AD117" s="903"/>
      <c r="AE117" s="904"/>
      <c r="AF117" s="905">
        <v>526542</v>
      </c>
      <c r="AG117" s="903"/>
      <c r="AH117" s="903"/>
      <c r="AI117" s="903"/>
      <c r="AJ117" s="904"/>
      <c r="AK117" s="905">
        <v>560791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5997773</v>
      </c>
      <c r="BR119" s="845"/>
      <c r="BS119" s="845"/>
      <c r="BT119" s="845"/>
      <c r="BU119" s="845"/>
      <c r="BV119" s="845">
        <v>5911322</v>
      </c>
      <c r="BW119" s="845"/>
      <c r="BX119" s="845"/>
      <c r="BY119" s="845"/>
      <c r="BZ119" s="845"/>
      <c r="CA119" s="845">
        <v>5827792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9502</v>
      </c>
      <c r="DH119" s="764"/>
      <c r="DI119" s="764"/>
      <c r="DJ119" s="764"/>
      <c r="DK119" s="765"/>
      <c r="DL119" s="766">
        <v>6953</v>
      </c>
      <c r="DM119" s="764"/>
      <c r="DN119" s="764"/>
      <c r="DO119" s="764"/>
      <c r="DP119" s="765"/>
      <c r="DQ119" s="766">
        <v>4913</v>
      </c>
      <c r="DR119" s="764"/>
      <c r="DS119" s="764"/>
      <c r="DT119" s="764"/>
      <c r="DU119" s="765"/>
      <c r="DV119" s="848">
        <v>0.2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1802137</v>
      </c>
      <c r="BR120" s="842"/>
      <c r="BS120" s="842"/>
      <c r="BT120" s="842"/>
      <c r="BU120" s="842"/>
      <c r="BV120" s="842">
        <v>2067872</v>
      </c>
      <c r="BW120" s="842"/>
      <c r="BX120" s="842"/>
      <c r="BY120" s="842"/>
      <c r="BZ120" s="842"/>
      <c r="CA120" s="842">
        <v>1935620</v>
      </c>
      <c r="CB120" s="842"/>
      <c r="CC120" s="842"/>
      <c r="CD120" s="842"/>
      <c r="CE120" s="842"/>
      <c r="CF120" s="866">
        <v>72.599999999999994</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v>1471</v>
      </c>
      <c r="DM120" s="842"/>
      <c r="DN120" s="842"/>
      <c r="DO120" s="842"/>
      <c r="DP120" s="842"/>
      <c r="DQ120" s="842">
        <v>57819</v>
      </c>
      <c r="DR120" s="842"/>
      <c r="DS120" s="842"/>
      <c r="DT120" s="842"/>
      <c r="DU120" s="842"/>
      <c r="DV120" s="843">
        <v>2.2000000000000002</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1339</v>
      </c>
      <c r="DH121" s="817"/>
      <c r="DI121" s="817"/>
      <c r="DJ121" s="817"/>
      <c r="DK121" s="817"/>
      <c r="DL121" s="817">
        <v>1274</v>
      </c>
      <c r="DM121" s="817"/>
      <c r="DN121" s="817"/>
      <c r="DO121" s="817"/>
      <c r="DP121" s="817"/>
      <c r="DQ121" s="817">
        <v>1055</v>
      </c>
      <c r="DR121" s="817"/>
      <c r="DS121" s="817"/>
      <c r="DT121" s="817"/>
      <c r="DU121" s="817"/>
      <c r="DV121" s="794">
        <v>0</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3739147</v>
      </c>
      <c r="BR122" s="845"/>
      <c r="BS122" s="845"/>
      <c r="BT122" s="845"/>
      <c r="BU122" s="845"/>
      <c r="BV122" s="845">
        <v>3599604</v>
      </c>
      <c r="BW122" s="845"/>
      <c r="BX122" s="845"/>
      <c r="BY122" s="845"/>
      <c r="BZ122" s="845"/>
      <c r="CA122" s="845">
        <v>3608413</v>
      </c>
      <c r="CB122" s="845"/>
      <c r="CC122" s="845"/>
      <c r="CD122" s="845"/>
      <c r="CE122" s="845"/>
      <c r="CF122" s="846">
        <v>135.4</v>
      </c>
      <c r="CG122" s="847"/>
      <c r="CH122" s="847"/>
      <c r="CI122" s="847"/>
      <c r="CJ122" s="847"/>
      <c r="CK122" s="869"/>
      <c r="CL122" s="855"/>
      <c r="CM122" s="855"/>
      <c r="CN122" s="855"/>
      <c r="CO122" s="856"/>
      <c r="CP122" s="835" t="s">
        <v>449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5541284</v>
      </c>
      <c r="BR123" s="833"/>
      <c r="BS123" s="833"/>
      <c r="BT123" s="833"/>
      <c r="BU123" s="833"/>
      <c r="BV123" s="833">
        <v>5667476</v>
      </c>
      <c r="BW123" s="833"/>
      <c r="BX123" s="833"/>
      <c r="BY123" s="833"/>
      <c r="BZ123" s="833"/>
      <c r="CA123" s="833">
        <v>5544033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16.8</v>
      </c>
      <c r="BR124" s="831"/>
      <c r="BS124" s="831"/>
      <c r="BT124" s="831"/>
      <c r="BU124" s="831"/>
      <c r="BV124" s="831">
        <v>9.1999999999999993</v>
      </c>
      <c r="BW124" s="831"/>
      <c r="BX124" s="831"/>
      <c r="BY124" s="831"/>
      <c r="BZ124" s="831"/>
      <c r="CA124" s="831">
        <v>10.6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3460</v>
      </c>
      <c r="AB127" s="780"/>
      <c r="AC127" s="780"/>
      <c r="AD127" s="780"/>
      <c r="AE127" s="781"/>
      <c r="AF127" s="782">
        <v>2725</v>
      </c>
      <c r="AG127" s="780"/>
      <c r="AH127" s="780"/>
      <c r="AI127" s="780"/>
      <c r="AJ127" s="781"/>
      <c r="AK127" s="782">
        <v>2155</v>
      </c>
      <c r="AL127" s="780"/>
      <c r="AM127" s="780"/>
      <c r="AN127" s="780"/>
      <c r="AO127" s="781"/>
      <c r="AP127" s="824">
        <v>0.1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v>73</v>
      </c>
      <c r="AG128" s="801"/>
      <c r="AH128" s="801"/>
      <c r="AI128" s="801"/>
      <c r="AJ128" s="802"/>
      <c r="AK128" s="803">
        <v>73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3152287</v>
      </c>
      <c r="AB129" s="780"/>
      <c r="AC129" s="780"/>
      <c r="AD129" s="780"/>
      <c r="AE129" s="781"/>
      <c r="AF129" s="782">
        <v>3040597</v>
      </c>
      <c r="AG129" s="780"/>
      <c r="AH129" s="780"/>
      <c r="AI129" s="780"/>
      <c r="AJ129" s="781"/>
      <c r="AK129" s="782">
        <v>3064252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438888</v>
      </c>
      <c r="AB130" s="780"/>
      <c r="AC130" s="780"/>
      <c r="AD130" s="780"/>
      <c r="AE130" s="781"/>
      <c r="AF130" s="782">
        <v>401217</v>
      </c>
      <c r="AG130" s="780"/>
      <c r="AH130" s="780"/>
      <c r="AI130" s="780"/>
      <c r="AJ130" s="781"/>
      <c r="AK130" s="782">
        <v>398629</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2713399</v>
      </c>
      <c r="AB131" s="764"/>
      <c r="AC131" s="764"/>
      <c r="AD131" s="764"/>
      <c r="AE131" s="765"/>
      <c r="AF131" s="766">
        <v>2639380</v>
      </c>
      <c r="AG131" s="764"/>
      <c r="AH131" s="764"/>
      <c r="AI131" s="764"/>
      <c r="AJ131" s="765"/>
      <c r="AK131" s="766">
        <v>2665623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10.6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5.3957047969999996</v>
      </c>
      <c r="AB132" s="745"/>
      <c r="AC132" s="745"/>
      <c r="AD132" s="745"/>
      <c r="AE132" s="746"/>
      <c r="AF132" s="747">
        <v>4.7455084149999998</v>
      </c>
      <c r="AG132" s="745"/>
      <c r="AH132" s="745"/>
      <c r="AI132" s="745"/>
      <c r="AJ132" s="746"/>
      <c r="AK132" s="747">
        <v>6.0807173409999997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7.1</v>
      </c>
      <c r="AB133" s="724"/>
      <c r="AC133" s="724"/>
      <c r="AD133" s="724"/>
      <c r="AE133" s="725"/>
      <c r="AF133" s="723">
        <v>5.8</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48Dt0vkzaQneX/GcVxT4TwgxIkw4mO6JVURCVhtMKwtNPCr63Smzngl13iSZDa5YMe2gjiNxZyT1fPSqGIM9w==" saltValue="4XQSuBtBO7HBpb7Dz9uT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mojs/ppn2w6MXtmzPibIyVH+58XsC57RJ33KVe2FR8G18vTCXVJZ7hOd5sEYzXTVBX9LBJfQAT0/Ot71+CEbg==" saltValue="CPUax288YS/zA4anjoDW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DZq+r1cQDZOPiJf6/GhO29oYa+2ngMURfnctV8pKHXm+JTqfNHmd7wGQAZnsOkpTKybelXMrLSpHkwkCtnGw==" saltValue="rozwrD8dA8SfXAh9nb9Vg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808053</v>
      </c>
      <c r="AP9" s="281">
        <v>167750</v>
      </c>
      <c r="AQ9" s="282">
        <v>243450</v>
      </c>
      <c r="AR9" s="283">
        <v>-31.1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127169</v>
      </c>
      <c r="AP10" s="284">
        <v>26400</v>
      </c>
      <c r="AQ10" s="285">
        <v>36828</v>
      </c>
      <c r="AR10" s="286">
        <v>-28.3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239259</v>
      </c>
      <c r="AP13" s="284">
        <v>49670</v>
      </c>
      <c r="AQ13" s="285">
        <v>11862</v>
      </c>
      <c r="AR13" s="286">
        <v>318.7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21014</v>
      </c>
      <c r="AP14" s="284">
        <v>4362</v>
      </c>
      <c r="AQ14" s="285">
        <v>4647</v>
      </c>
      <c r="AR14" s="286">
        <v>-6.1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-47349</v>
      </c>
      <c r="AP15" s="284">
        <v>-9830</v>
      </c>
      <c r="AQ15" s="285">
        <v>-13358</v>
      </c>
      <c r="AR15" s="286">
        <v>-26.4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1148146</v>
      </c>
      <c r="AP16" s="284">
        <v>238353</v>
      </c>
      <c r="AQ16" s="285">
        <v>286004</v>
      </c>
      <c r="AR16" s="286">
        <v>-16.7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17.23</v>
      </c>
      <c r="AP21" s="298">
        <v>24.25</v>
      </c>
      <c r="AQ21" s="299">
        <v>-7.02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91.5</v>
      </c>
      <c r="AP22" s="303">
        <v>95.4</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534970</v>
      </c>
      <c r="AP32" s="312">
        <v>111059</v>
      </c>
      <c r="AQ32" s="313">
        <v>167387</v>
      </c>
      <c r="AR32" s="314">
        <v>-33.700000000000003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11415</v>
      </c>
      <c r="AP35" s="312">
        <v>2370</v>
      </c>
      <c r="AQ35" s="313">
        <v>34589</v>
      </c>
      <c r="AR35" s="314">
        <v>-93.1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12251</v>
      </c>
      <c r="AP36" s="312">
        <v>2543</v>
      </c>
      <c r="AQ36" s="313">
        <v>2508</v>
      </c>
      <c r="AR36" s="314">
        <v>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2155</v>
      </c>
      <c r="AP37" s="312">
        <v>447</v>
      </c>
      <c r="AQ37" s="313">
        <v>1525</v>
      </c>
      <c r="AR37" s="314">
        <v>-70.7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-73</v>
      </c>
      <c r="AP39" s="312">
        <v>-15</v>
      </c>
      <c r="AQ39" s="313">
        <v>-7489</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-398629</v>
      </c>
      <c r="AP40" s="312">
        <v>-82755</v>
      </c>
      <c r="AQ40" s="313">
        <v>-138932</v>
      </c>
      <c r="AR40" s="314">
        <v>-40.4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162089</v>
      </c>
      <c r="AP41" s="312">
        <v>33649</v>
      </c>
      <c r="AQ41" s="313">
        <v>59636</v>
      </c>
      <c r="AR41" s="314">
        <v>-43.6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661197</v>
      </c>
      <c r="AN51" s="334">
        <v>122580</v>
      </c>
      <c r="AO51" s="335">
        <v>-23.8</v>
      </c>
      <c r="AP51" s="336">
        <v>190274</v>
      </c>
      <c r="AQ51" s="337">
        <v>13.6</v>
      </c>
      <c r="AR51" s="338">
        <v>-37.4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174549</v>
      </c>
      <c r="AN52" s="342">
        <v>32360</v>
      </c>
      <c r="AO52" s="343">
        <v>-59.8</v>
      </c>
      <c r="AP52" s="344">
        <v>88584</v>
      </c>
      <c r="AQ52" s="345">
        <v>7.3</v>
      </c>
      <c r="AR52" s="346">
        <v>-67.099999999999994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383764</v>
      </c>
      <c r="AN53" s="334">
        <v>72655</v>
      </c>
      <c r="AO53" s="335">
        <v>-40.700000000000003</v>
      </c>
      <c r="AP53" s="336">
        <v>301035</v>
      </c>
      <c r="AQ53" s="337">
        <v>58.2</v>
      </c>
      <c r="AR53" s="338">
        <v>-98.9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139641</v>
      </c>
      <c r="AN54" s="342">
        <v>26437</v>
      </c>
      <c r="AO54" s="343">
        <v>-18.3</v>
      </c>
      <c r="AP54" s="344">
        <v>154376</v>
      </c>
      <c r="AQ54" s="345">
        <v>74.3</v>
      </c>
      <c r="AR54" s="346">
        <v>-92.6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537467</v>
      </c>
      <c r="AN55" s="334">
        <v>104464</v>
      </c>
      <c r="AO55" s="335">
        <v>43.8</v>
      </c>
      <c r="AP55" s="336">
        <v>277467</v>
      </c>
      <c r="AQ55" s="337">
        <v>-7.8</v>
      </c>
      <c r="AR55" s="338">
        <v>51.6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333576</v>
      </c>
      <c r="AN56" s="342">
        <v>64835</v>
      </c>
      <c r="AO56" s="343">
        <v>145.19999999999999</v>
      </c>
      <c r="AP56" s="344">
        <v>128378</v>
      </c>
      <c r="AQ56" s="345">
        <v>-16.8</v>
      </c>
      <c r="AR56" s="346">
        <v>162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470262</v>
      </c>
      <c r="AN57" s="334">
        <v>94316</v>
      </c>
      <c r="AO57" s="335">
        <v>-9.6999999999999993</v>
      </c>
      <c r="AP57" s="336">
        <v>282256</v>
      </c>
      <c r="AQ57" s="337">
        <v>1.7</v>
      </c>
      <c r="AR57" s="338">
        <v>-11.4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258491</v>
      </c>
      <c r="AN58" s="342">
        <v>51843</v>
      </c>
      <c r="AO58" s="343">
        <v>-20</v>
      </c>
      <c r="AP58" s="344">
        <v>145453</v>
      </c>
      <c r="AQ58" s="345">
        <v>13.3</v>
      </c>
      <c r="AR58" s="346">
        <v>-33.299999999999997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497617</v>
      </c>
      <c r="AN59" s="334">
        <v>103304</v>
      </c>
      <c r="AO59" s="335">
        <v>9.5</v>
      </c>
      <c r="AP59" s="336">
        <v>295341</v>
      </c>
      <c r="AQ59" s="337">
        <v>4.5999999999999996</v>
      </c>
      <c r="AR59" s="338">
        <v>4.9000000000000004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316364</v>
      </c>
      <c r="AN60" s="342">
        <v>65677</v>
      </c>
      <c r="AO60" s="343">
        <v>26.7</v>
      </c>
      <c r="AP60" s="344">
        <v>137402</v>
      </c>
      <c r="AQ60" s="345">
        <v>-5.5</v>
      </c>
      <c r="AR60" s="346">
        <v>32.200000000000003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510061</v>
      </c>
      <c r="AN61" s="349">
        <v>99464</v>
      </c>
      <c r="AO61" s="350">
        <v>-4.2</v>
      </c>
      <c r="AP61" s="351">
        <v>269275</v>
      </c>
      <c r="AQ61" s="352">
        <v>14.1</v>
      </c>
      <c r="AR61" s="338">
        <v>-18.3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244524</v>
      </c>
      <c r="AN62" s="342">
        <v>48230</v>
      </c>
      <c r="AO62" s="343">
        <v>14.8</v>
      </c>
      <c r="AP62" s="344">
        <v>130839</v>
      </c>
      <c r="AQ62" s="345">
        <v>14.5</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00Y2QPU0FqzOw7v48D8RVwTwgYMUG0EW+AV/XnQ4C0/UtpOp0z19WE5YAGKHKaAT4RYDfTZoZS3jlTmZyP/xw==" saltValue="ELLW3bFk9GIht4cgW/vM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e/PY+UTlv9lzyaRwWW0st24xElJgy8Fh/FKFRtvHAnWA943uwhutRpqGucIwdOFcyaOQ+6cviYSZJw/y30/lgQ==" saltValue="MnAFOhru/eLQ3ol1sukZ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JOXbvFhBeh8QHN5U8S7NVQrKO2MbfA8+cwt482wHWYlJOyntuzbM2Q1eArOHIMk7Zh+KVFrCUP23KieQjyYNUA==" saltValue="gHUh0eLkugLkpJAu3uB7Q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37.270000000000003</v>
      </c>
      <c r="G47" s="12">
        <v>37.21</v>
      </c>
      <c r="H47" s="12">
        <v>37.29</v>
      </c>
      <c r="I47" s="12">
        <v>45.24</v>
      </c>
      <c r="J47" s="13">
        <v>42.93</v>
      </c>
    </row>
    <row r="48" spans="2:10" ht="57.75" customHeight="1" x14ac:dyDescent="0.15">
      <c r="B48" s="14"/>
      <c r="C48" s="1141" t="s">
        <v>4</v>
      </c>
      <c r="D48" s="1141"/>
      <c r="E48" s="1142"/>
      <c r="F48" s="15">
        <v>2.93</v>
      </c>
      <c r="G48" s="16">
        <v>4.38</v>
      </c>
      <c r="H48" s="16">
        <v>10.3</v>
      </c>
      <c r="I48" s="16">
        <v>3.46</v>
      </c>
      <c r="J48" s="17">
        <v>5.12</v>
      </c>
    </row>
    <row r="49" spans="2:10" ht="57.75" customHeight="1" thickBot="1" x14ac:dyDescent="0.2">
      <c r="B49" s="18"/>
      <c r="C49" s="1143" t="s">
        <v>5</v>
      </c>
      <c r="D49" s="1143"/>
      <c r="E49" s="1144"/>
      <c r="F49" s="19" t="s">
        <v>531</v>
      </c>
      <c r="G49" s="20">
        <v>1.58</v>
      </c>
      <c r="H49" s="20">
        <v>6.58</v>
      </c>
      <c r="I49" s="20" t="s">
        <v>532</v>
      </c>
      <c r="J49" s="21" t="s">
        <v>533</v>
      </c>
    </row>
    <row r="50" spans="2:10" x14ac:dyDescent="0.15"/>
  </sheetData>
  <sheetProtection algorithmName="SHA-512" hashValue="IAIo4x8+bhN+lHReidcNoI/ugMtZhYSyienzSEMJhDC/AKxfOnTmMyg7Mc0qMeWhQZrcb4aInoPqmNcIRVmuLQ==" saltValue="0Qjbdwcku3IIfD5BDr9uw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2.93</v>
      </c>
      <c r="G34" s="33">
        <v>4.38</v>
      </c>
      <c r="H34" s="33">
        <v>10.29</v>
      </c>
      <c r="I34" s="33">
        <v>3.45</v>
      </c>
      <c r="J34" s="34">
        <v>5.1100000000000003</v>
      </c>
      <c r="K34" s="22"/>
      <c r="L34" s="22"/>
      <c r="M34" s="22"/>
      <c r="N34" s="22"/>
      <c r="O34" s="22"/>
      <c r="P34" s="22"/>
    </row>
    <row r="35" spans="1:16" ht="39" customHeight="1" x14ac:dyDescent="0.15">
      <c r="A35" s="22"/>
      <c r="B35" s="35"/>
      <c r="C35" s="1145" t="s">
        <v>535</v>
      </c>
      <c r="D35" s="1146"/>
      <c r="E35" s="1147"/>
      <c r="F35" s="36">
        <v>1.1399999999999999</v>
      </c>
      <c r="G35" s="37">
        <v>0.71</v>
      </c>
      <c r="H35" s="37">
        <v>0.56000000000000005</v>
      </c>
      <c r="I35" s="37">
        <v>0.74</v>
      </c>
      <c r="J35" s="38">
        <v>2.52</v>
      </c>
      <c r="K35" s="22"/>
      <c r="L35" s="22"/>
      <c r="M35" s="22"/>
      <c r="N35" s="22"/>
      <c r="O35" s="22"/>
      <c r="P35" s="22"/>
    </row>
    <row r="36" spans="1:16" ht="39" customHeight="1" x14ac:dyDescent="0.15">
      <c r="A36" s="22"/>
      <c r="B36" s="35"/>
      <c r="C36" s="1145" t="s">
        <v>536</v>
      </c>
      <c r="D36" s="1146"/>
      <c r="E36" s="1147"/>
      <c r="F36" s="36">
        <v>1.61</v>
      </c>
      <c r="G36" s="37">
        <v>1.57</v>
      </c>
      <c r="H36" s="37">
        <v>1.63</v>
      </c>
      <c r="I36" s="37">
        <v>1.48</v>
      </c>
      <c r="J36" s="38">
        <v>1.44</v>
      </c>
      <c r="K36" s="22"/>
      <c r="L36" s="22"/>
      <c r="M36" s="22"/>
      <c r="N36" s="22"/>
      <c r="O36" s="22"/>
      <c r="P36" s="22"/>
    </row>
    <row r="37" spans="1:16" ht="39" customHeight="1" x14ac:dyDescent="0.15">
      <c r="A37" s="22"/>
      <c r="B37" s="35"/>
      <c r="C37" s="1145" t="s">
        <v>537</v>
      </c>
      <c r="D37" s="1146"/>
      <c r="E37" s="1147"/>
      <c r="F37" s="36">
        <v>0.18</v>
      </c>
      <c r="G37" s="37">
        <v>0.18</v>
      </c>
      <c r="H37" s="37">
        <v>0.26</v>
      </c>
      <c r="I37" s="37">
        <v>0.22</v>
      </c>
      <c r="J37" s="38">
        <v>0.16</v>
      </c>
      <c r="K37" s="22"/>
      <c r="L37" s="22"/>
      <c r="M37" s="22"/>
      <c r="N37" s="22"/>
      <c r="O37" s="22"/>
      <c r="P37" s="22"/>
    </row>
    <row r="38" spans="1:16" ht="39" customHeight="1" x14ac:dyDescent="0.15">
      <c r="A38" s="22"/>
      <c r="B38" s="35"/>
      <c r="C38" s="1145" t="s">
        <v>538</v>
      </c>
      <c r="D38" s="1146"/>
      <c r="E38" s="1147"/>
      <c r="F38" s="36">
        <v>1.02</v>
      </c>
      <c r="G38" s="37">
        <v>0.85</v>
      </c>
      <c r="H38" s="37">
        <v>0.45</v>
      </c>
      <c r="I38" s="37">
        <v>0.83</v>
      </c>
      <c r="J38" s="38">
        <v>7.0000000000000007E-2</v>
      </c>
      <c r="K38" s="22"/>
      <c r="L38" s="22"/>
      <c r="M38" s="22"/>
      <c r="N38" s="22"/>
      <c r="O38" s="22"/>
      <c r="P38" s="22"/>
    </row>
    <row r="39" spans="1:16" ht="39" customHeight="1" x14ac:dyDescent="0.15">
      <c r="A39" s="22"/>
      <c r="B39" s="35"/>
      <c r="C39" s="1145" t="s">
        <v>539</v>
      </c>
      <c r="D39" s="1146"/>
      <c r="E39" s="1147"/>
      <c r="F39" s="36">
        <v>0.05</v>
      </c>
      <c r="G39" s="37">
        <v>0.01</v>
      </c>
      <c r="H39" s="37">
        <v>0.01</v>
      </c>
      <c r="I39" s="37">
        <v>0.03</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PvM1j3NMVKx5wNIxy9S9Fx6YbXZqeixFTBSFxg1xEokd+ZihqxiLfMs8DgYg5xmRKiH4/H7Pku+qSGYZPV0oQ==" saltValue="4IxfrljoAqUqPl2OJjlC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615</v>
      </c>
      <c r="L45" s="60">
        <v>600</v>
      </c>
      <c r="M45" s="60">
        <v>571</v>
      </c>
      <c r="N45" s="60">
        <v>512</v>
      </c>
      <c r="O45" s="61">
        <v>535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v>
      </c>
      <c r="L48" s="64">
        <v>1</v>
      </c>
      <c r="M48" s="64">
        <v>0</v>
      </c>
      <c r="N48" s="64">
        <v>0</v>
      </c>
      <c r="O48" s="65">
        <v>11</v>
      </c>
      <c r="P48" s="48"/>
      <c r="Q48" s="48"/>
      <c r="R48" s="48"/>
      <c r="S48" s="48"/>
      <c r="T48" s="48"/>
      <c r="U48" s="48"/>
    </row>
    <row r="49" spans="1:21" ht="30.75" customHeight="1" x14ac:dyDescent="0.15">
      <c r="A49" s="48"/>
      <c r="B49" s="1178"/>
      <c r="C49" s="1179"/>
      <c r="D49" s="62"/>
      <c r="E49" s="1155" t="s">
        <v>14</v>
      </c>
      <c r="F49" s="1155"/>
      <c r="G49" s="1155"/>
      <c r="H49" s="1155"/>
      <c r="I49" s="1155"/>
      <c r="J49" s="1156"/>
      <c r="K49" s="63">
        <v>14</v>
      </c>
      <c r="L49" s="64">
        <v>10</v>
      </c>
      <c r="M49" s="64">
        <v>10</v>
      </c>
      <c r="N49" s="64">
        <v>12</v>
      </c>
      <c r="O49" s="65">
        <v>12</v>
      </c>
      <c r="P49" s="48"/>
      <c r="Q49" s="48"/>
      <c r="R49" s="48"/>
      <c r="S49" s="48"/>
      <c r="T49" s="48"/>
      <c r="U49" s="48"/>
    </row>
    <row r="50" spans="1:21" ht="30.75" customHeight="1" x14ac:dyDescent="0.15">
      <c r="A50" s="48"/>
      <c r="B50" s="1178"/>
      <c r="C50" s="1179"/>
      <c r="D50" s="62"/>
      <c r="E50" s="1155" t="s">
        <v>15</v>
      </c>
      <c r="F50" s="1155"/>
      <c r="G50" s="1155"/>
      <c r="H50" s="1155"/>
      <c r="I50" s="1155"/>
      <c r="J50" s="1156"/>
      <c r="K50" s="63">
        <v>5</v>
      </c>
      <c r="L50" s="64">
        <v>4</v>
      </c>
      <c r="M50" s="64">
        <v>3</v>
      </c>
      <c r="N50" s="64">
        <v>3</v>
      </c>
      <c r="O50" s="65">
        <v>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425</v>
      </c>
      <c r="L52" s="64">
        <v>434</v>
      </c>
      <c r="M52" s="64">
        <v>439</v>
      </c>
      <c r="N52" s="64">
        <v>401</v>
      </c>
      <c r="O52" s="65">
        <v>399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210</v>
      </c>
      <c r="L53" s="69">
        <v>181</v>
      </c>
      <c r="M53" s="69">
        <v>145</v>
      </c>
      <c r="N53" s="69">
        <v>126</v>
      </c>
      <c r="O53" s="70">
        <v>161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3RQOayeLDzHnsOOxu0p78fK/8WgUlD1xeU4iXoUuMssAPB5+8iHryaCIzDci8rlmZpCghfbmejSVbE19XyJHQ==" saltValue="lSKEfHe033k+mhOD7axN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5596</v>
      </c>
      <c r="J41" s="356">
        <v>5527</v>
      </c>
      <c r="K41" s="356">
        <v>5370</v>
      </c>
      <c r="L41" s="356">
        <v>5289</v>
      </c>
      <c r="M41" s="357">
        <v>5158</v>
      </c>
    </row>
    <row r="42" spans="2:13" ht="27.75" customHeight="1" x14ac:dyDescent="0.15">
      <c r="B42" s="1186"/>
      <c r="C42" s="1187"/>
      <c r="D42" s="106"/>
      <c r="E42" s="1190" t="s">
        <v>32</v>
      </c>
      <c r="F42" s="1190"/>
      <c r="G42" s="1190"/>
      <c r="H42" s="1191"/>
      <c r="I42" s="358">
        <v>16</v>
      </c>
      <c r="J42" s="359">
        <v>13</v>
      </c>
      <c r="K42" s="359">
        <v>10</v>
      </c>
      <c r="L42" s="359">
        <v>7</v>
      </c>
      <c r="M42" s="360">
        <v>5</v>
      </c>
    </row>
    <row r="43" spans="2:13" ht="27.75" customHeight="1" x14ac:dyDescent="0.15">
      <c r="B43" s="1186"/>
      <c r="C43" s="1187"/>
      <c r="D43" s="106"/>
      <c r="E43" s="1190" t="s">
        <v>33</v>
      </c>
      <c r="F43" s="1190"/>
      <c r="G43" s="1190"/>
      <c r="H43" s="1191"/>
      <c r="I43" s="358">
        <v>2</v>
      </c>
      <c r="J43" s="359">
        <v>2</v>
      </c>
      <c r="K43" s="359">
        <v>1</v>
      </c>
      <c r="L43" s="359">
        <v>3</v>
      </c>
      <c r="M43" s="360">
        <v>59</v>
      </c>
    </row>
    <row r="44" spans="2:13" ht="27.75" customHeight="1" x14ac:dyDescent="0.15">
      <c r="B44" s="1186"/>
      <c r="C44" s="1187"/>
      <c r="D44" s="106"/>
      <c r="E44" s="1190" t="s">
        <v>34</v>
      </c>
      <c r="F44" s="1190"/>
      <c r="G44" s="1190"/>
      <c r="H44" s="1191"/>
      <c r="I44" s="358">
        <v>89</v>
      </c>
      <c r="J44" s="359">
        <v>106</v>
      </c>
      <c r="K44" s="359">
        <v>110</v>
      </c>
      <c r="L44" s="359">
        <v>100</v>
      </c>
      <c r="M44" s="360">
        <v>94</v>
      </c>
    </row>
    <row r="45" spans="2:13" ht="27.75" customHeight="1" x14ac:dyDescent="0.15">
      <c r="B45" s="1186"/>
      <c r="C45" s="1187"/>
      <c r="D45" s="106"/>
      <c r="E45" s="1190" t="s">
        <v>35</v>
      </c>
      <c r="F45" s="1190"/>
      <c r="G45" s="1190"/>
      <c r="H45" s="1191"/>
      <c r="I45" s="358">
        <v>538</v>
      </c>
      <c r="J45" s="359">
        <v>502</v>
      </c>
      <c r="K45" s="359">
        <v>507</v>
      </c>
      <c r="L45" s="359">
        <v>513</v>
      </c>
      <c r="M45" s="360">
        <v>512</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1553</v>
      </c>
      <c r="J50" s="359">
        <v>1601</v>
      </c>
      <c r="K50" s="359">
        <v>1802</v>
      </c>
      <c r="L50" s="359">
        <v>2068</v>
      </c>
      <c r="M50" s="360">
        <v>1936</v>
      </c>
    </row>
    <row r="51" spans="2:13" ht="27.75" customHeight="1" x14ac:dyDescent="0.15">
      <c r="B51" s="1186"/>
      <c r="C51" s="1187"/>
      <c r="D51" s="106"/>
      <c r="E51" s="1190" t="s">
        <v>42</v>
      </c>
      <c r="F51" s="1190"/>
      <c r="G51" s="1190"/>
      <c r="H51" s="1191"/>
      <c r="I51" s="358" t="s">
        <v>487</v>
      </c>
      <c r="J51" s="359" t="s">
        <v>487</v>
      </c>
      <c r="K51" s="359" t="s">
        <v>487</v>
      </c>
      <c r="L51" s="359" t="s">
        <v>487</v>
      </c>
      <c r="M51" s="360" t="s">
        <v>487</v>
      </c>
    </row>
    <row r="52" spans="2:13" ht="27.75" customHeight="1" x14ac:dyDescent="0.15">
      <c r="B52" s="1188"/>
      <c r="C52" s="1189"/>
      <c r="D52" s="106"/>
      <c r="E52" s="1190" t="s">
        <v>43</v>
      </c>
      <c r="F52" s="1190"/>
      <c r="G52" s="1190"/>
      <c r="H52" s="1191"/>
      <c r="I52" s="358">
        <v>3873</v>
      </c>
      <c r="J52" s="359">
        <v>3796</v>
      </c>
      <c r="K52" s="359">
        <v>3739</v>
      </c>
      <c r="L52" s="359">
        <v>3600</v>
      </c>
      <c r="M52" s="360">
        <v>3608</v>
      </c>
    </row>
    <row r="53" spans="2:13" ht="27.75" customHeight="1" thickBot="1" x14ac:dyDescent="0.2">
      <c r="B53" s="1192" t="s">
        <v>19</v>
      </c>
      <c r="C53" s="1193"/>
      <c r="D53" s="110"/>
      <c r="E53" s="1194" t="s">
        <v>44</v>
      </c>
      <c r="F53" s="1194"/>
      <c r="G53" s="1194"/>
      <c r="H53" s="1195"/>
      <c r="I53" s="361">
        <v>816</v>
      </c>
      <c r="J53" s="362">
        <v>754</v>
      </c>
      <c r="K53" s="362">
        <v>456</v>
      </c>
      <c r="L53" s="362">
        <v>244</v>
      </c>
      <c r="M53" s="363">
        <v>284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SG98T265aWOp/7xCoVi8U/A2yWHwsKsf8v8pPU83wSUQ8qpTepTJyhSxQyAgU6RJJGQa74DN46aISdRCd2jbw==" saltValue="0TrR0sYQ/enPuJifanUz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1176</v>
      </c>
      <c r="G55" s="122">
        <v>1376</v>
      </c>
      <c r="H55" s="123">
        <v>1316</v>
      </c>
    </row>
    <row r="56" spans="2:8" ht="52.5" customHeight="1" x14ac:dyDescent="0.15">
      <c r="B56" s="124"/>
      <c r="C56" s="1213" t="s">
        <v>47</v>
      </c>
      <c r="D56" s="1213"/>
      <c r="E56" s="1214"/>
      <c r="F56" s="125">
        <v>78</v>
      </c>
      <c r="G56" s="125">
        <v>153</v>
      </c>
      <c r="H56" s="126">
        <v>165</v>
      </c>
    </row>
    <row r="57" spans="2:8" ht="53.25" customHeight="1" x14ac:dyDescent="0.15">
      <c r="B57" s="124"/>
      <c r="C57" s="1215" t="s">
        <v>48</v>
      </c>
      <c r="D57" s="1215"/>
      <c r="E57" s="1216"/>
      <c r="F57" s="127">
        <v>415</v>
      </c>
      <c r="G57" s="127">
        <v>420</v>
      </c>
      <c r="H57" s="128">
        <v>343</v>
      </c>
    </row>
    <row r="58" spans="2:8" ht="45.75" customHeight="1" x14ac:dyDescent="0.15">
      <c r="B58" s="129"/>
      <c r="C58" s="1203" t="s">
        <v>558</v>
      </c>
      <c r="D58" s="1204"/>
      <c r="E58" s="1205"/>
      <c r="F58" s="130">
        <v>309</v>
      </c>
      <c r="G58" s="130">
        <v>261</v>
      </c>
      <c r="H58" s="131">
        <v>174</v>
      </c>
    </row>
    <row r="59" spans="2:8" ht="45.75" customHeight="1" x14ac:dyDescent="0.15">
      <c r="B59" s="129"/>
      <c r="C59" s="1203" t="s">
        <v>560</v>
      </c>
      <c r="D59" s="1204"/>
      <c r="E59" s="1205"/>
      <c r="F59" s="130">
        <v>41</v>
      </c>
      <c r="G59" s="130">
        <v>49</v>
      </c>
      <c r="H59" s="131">
        <v>62</v>
      </c>
    </row>
    <row r="60" spans="2:8" ht="45.75" customHeight="1" x14ac:dyDescent="0.15">
      <c r="B60" s="129"/>
      <c r="C60" s="1203" t="s">
        <v>559</v>
      </c>
      <c r="D60" s="1204"/>
      <c r="E60" s="1205"/>
      <c r="F60" s="130">
        <v>47</v>
      </c>
      <c r="G60" s="130">
        <v>55</v>
      </c>
      <c r="H60" s="131">
        <v>50</v>
      </c>
    </row>
    <row r="61" spans="2:8" ht="45.75" customHeight="1" x14ac:dyDescent="0.15">
      <c r="B61" s="129"/>
      <c r="C61" s="1203" t="s">
        <v>561</v>
      </c>
      <c r="D61" s="1204"/>
      <c r="E61" s="1205"/>
      <c r="F61" s="130" t="s">
        <v>487</v>
      </c>
      <c r="G61" s="130">
        <v>37</v>
      </c>
      <c r="H61" s="131">
        <v>40</v>
      </c>
    </row>
    <row r="62" spans="2:8" ht="45.75" customHeight="1" thickBot="1" x14ac:dyDescent="0.2">
      <c r="B62" s="132"/>
      <c r="C62" s="1206" t="s">
        <v>562</v>
      </c>
      <c r="D62" s="1207"/>
      <c r="E62" s="1208"/>
      <c r="F62" s="133">
        <v>16</v>
      </c>
      <c r="G62" s="133">
        <v>16</v>
      </c>
      <c r="H62" s="134">
        <v>16</v>
      </c>
    </row>
    <row r="63" spans="2:8" ht="52.5" customHeight="1" thickBot="1" x14ac:dyDescent="0.2">
      <c r="B63" s="135"/>
      <c r="C63" s="1209" t="s">
        <v>49</v>
      </c>
      <c r="D63" s="1209"/>
      <c r="E63" s="1210"/>
      <c r="F63" s="136">
        <v>1669</v>
      </c>
      <c r="G63" s="136">
        <v>1949</v>
      </c>
      <c r="H63" s="137">
        <v>1824</v>
      </c>
    </row>
    <row r="64" spans="2:8" x14ac:dyDescent="0.15"/>
  </sheetData>
  <sheetProtection algorithmName="SHA-512" hashValue="H++VKQi+nizT4tIjNYwSOLlPzEFRfvcD5l84Xz4uqKTNm744XtJBTlj8kX3wWJksn+jxAaGH1O+JMVXP/v7mOQ==" saltValue="hxTG70XXsWINrRipqHMB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122580</v>
      </c>
      <c r="E3" s="156"/>
      <c r="F3" s="157">
        <v>190274</v>
      </c>
      <c r="G3" s="158"/>
      <c r="H3" s="159"/>
    </row>
    <row r="4" spans="1:8" x14ac:dyDescent="0.15">
      <c r="A4" s="160"/>
      <c r="B4" s="161"/>
      <c r="C4" s="162"/>
      <c r="D4" s="163">
        <v>32360</v>
      </c>
      <c r="E4" s="164"/>
      <c r="F4" s="165">
        <v>88584</v>
      </c>
      <c r="G4" s="166"/>
      <c r="H4" s="167"/>
    </row>
    <row r="5" spans="1:8" x14ac:dyDescent="0.15">
      <c r="A5" s="148" t="s">
        <v>520</v>
      </c>
      <c r="B5" s="153"/>
      <c r="C5" s="154"/>
      <c r="D5" s="155">
        <v>72655</v>
      </c>
      <c r="E5" s="156"/>
      <c r="F5" s="157">
        <v>301035</v>
      </c>
      <c r="G5" s="158"/>
      <c r="H5" s="159"/>
    </row>
    <row r="6" spans="1:8" x14ac:dyDescent="0.15">
      <c r="A6" s="160"/>
      <c r="B6" s="161"/>
      <c r="C6" s="162"/>
      <c r="D6" s="163">
        <v>26437</v>
      </c>
      <c r="E6" s="164"/>
      <c r="F6" s="165">
        <v>154376</v>
      </c>
      <c r="G6" s="166"/>
      <c r="H6" s="167"/>
    </row>
    <row r="7" spans="1:8" x14ac:dyDescent="0.15">
      <c r="A7" s="148" t="s">
        <v>521</v>
      </c>
      <c r="B7" s="153"/>
      <c r="C7" s="154"/>
      <c r="D7" s="155">
        <v>104464</v>
      </c>
      <c r="E7" s="156"/>
      <c r="F7" s="157">
        <v>277467</v>
      </c>
      <c r="G7" s="158"/>
      <c r="H7" s="159"/>
    </row>
    <row r="8" spans="1:8" x14ac:dyDescent="0.15">
      <c r="A8" s="160"/>
      <c r="B8" s="161"/>
      <c r="C8" s="162"/>
      <c r="D8" s="163">
        <v>64835</v>
      </c>
      <c r="E8" s="164"/>
      <c r="F8" s="165">
        <v>128378</v>
      </c>
      <c r="G8" s="166"/>
      <c r="H8" s="167"/>
    </row>
    <row r="9" spans="1:8" x14ac:dyDescent="0.15">
      <c r="A9" s="148" t="s">
        <v>522</v>
      </c>
      <c r="B9" s="153"/>
      <c r="C9" s="154"/>
      <c r="D9" s="155">
        <v>94316</v>
      </c>
      <c r="E9" s="156"/>
      <c r="F9" s="157">
        <v>282256</v>
      </c>
      <c r="G9" s="158"/>
      <c r="H9" s="159"/>
    </row>
    <row r="10" spans="1:8" x14ac:dyDescent="0.15">
      <c r="A10" s="160"/>
      <c r="B10" s="161"/>
      <c r="C10" s="162"/>
      <c r="D10" s="163">
        <v>51843</v>
      </c>
      <c r="E10" s="164"/>
      <c r="F10" s="165">
        <v>145453</v>
      </c>
      <c r="G10" s="166"/>
      <c r="H10" s="167"/>
    </row>
    <row r="11" spans="1:8" x14ac:dyDescent="0.15">
      <c r="A11" s="148" t="s">
        <v>523</v>
      </c>
      <c r="B11" s="153"/>
      <c r="C11" s="154"/>
      <c r="D11" s="155">
        <v>103304</v>
      </c>
      <c r="E11" s="156"/>
      <c r="F11" s="157">
        <v>295341</v>
      </c>
      <c r="G11" s="158"/>
      <c r="H11" s="159"/>
    </row>
    <row r="12" spans="1:8" x14ac:dyDescent="0.15">
      <c r="A12" s="160"/>
      <c r="B12" s="161"/>
      <c r="C12" s="168"/>
      <c r="D12" s="163">
        <v>65677</v>
      </c>
      <c r="E12" s="164"/>
      <c r="F12" s="165">
        <v>137402</v>
      </c>
      <c r="G12" s="166"/>
      <c r="H12" s="167"/>
    </row>
    <row r="13" spans="1:8" x14ac:dyDescent="0.15">
      <c r="A13" s="148"/>
      <c r="B13" s="153"/>
      <c r="C13" s="169"/>
      <c r="D13" s="170">
        <v>99464</v>
      </c>
      <c r="E13" s="171"/>
      <c r="F13" s="172">
        <v>269275</v>
      </c>
      <c r="G13" s="173"/>
      <c r="H13" s="159"/>
    </row>
    <row r="14" spans="1:8" x14ac:dyDescent="0.15">
      <c r="A14" s="160"/>
      <c r="B14" s="161"/>
      <c r="C14" s="162"/>
      <c r="D14" s="163">
        <v>48230</v>
      </c>
      <c r="E14" s="164"/>
      <c r="F14" s="165">
        <v>130839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2.93</v>
      </c>
      <c r="C19" s="174">
        <f>ROUND(VALUE(SUBSTITUTE(実質収支比率等に係る経年分析!G$48,"▲","-")),2)</f>
        <v>4.38</v>
      </c>
      <c r="D19" s="174">
        <f>ROUND(VALUE(SUBSTITUTE(実質収支比率等に係る経年分析!H$48,"▲","-")),2)</f>
        <v>10.3</v>
      </c>
      <c r="E19" s="174">
        <f>ROUND(VALUE(SUBSTITUTE(実質収支比率等に係る経年分析!I$48,"▲","-")),2)</f>
        <v>3.46</v>
      </c>
      <c r="F19" s="174">
        <f>ROUND(VALUE(SUBSTITUTE(実質収支比率等に係る経年分析!J$48,"▲","-")),2)</f>
        <v>5.12</v>
      </c>
    </row>
    <row r="20" spans="1:11" x14ac:dyDescent="0.15">
      <c r="A20" s="174" t="s">
        <v>53</v>
      </c>
      <c r="B20" s="174">
        <f>ROUND(VALUE(SUBSTITUTE(実質収支比率等に係る経年分析!F$47,"▲","-")),2)</f>
        <v>37.270000000000003</v>
      </c>
      <c r="C20" s="174">
        <f>ROUND(VALUE(SUBSTITUTE(実質収支比率等に係る経年分析!G$47,"▲","-")),2)</f>
        <v>37.21</v>
      </c>
      <c r="D20" s="174">
        <f>ROUND(VALUE(SUBSTITUTE(実質収支比率等に係る経年分析!H$47,"▲","-")),2)</f>
        <v>37.29</v>
      </c>
      <c r="E20" s="174">
        <f>ROUND(VALUE(SUBSTITUTE(実質収支比率等に係る経年分析!I$47,"▲","-")),2)</f>
        <v>45.24</v>
      </c>
      <c r="F20" s="174">
        <f>ROUND(VALUE(SUBSTITUTE(実質収支比率等に係る経年分析!J$47,"▲","-")),2)</f>
        <v>42.93</v>
      </c>
    </row>
    <row r="21" spans="1:11" x14ac:dyDescent="0.15">
      <c r="A21" s="174" t="s">
        <v>54</v>
      </c>
      <c r="B21" s="174">
        <f>IF(ISNUMBER(VALUE(SUBSTITUTE(実質収支比率等に係る経年分析!F$49,"▲","-"))),ROUND(VALUE(SUBSTITUTE(実質収支比率等に係る経年分析!F$49,"▲","-")),2),NA())</f>
        <v>-5.57</v>
      </c>
      <c r="C21" s="174">
        <f>IF(ISNUMBER(VALUE(SUBSTITUTE(実質収支比率等に係る経年分析!G$49,"▲","-"))),ROUND(VALUE(SUBSTITUTE(実質収支比率等に係る経年分析!G$49,"▲","-")),2),NA())</f>
        <v>1.58</v>
      </c>
      <c r="D21" s="174">
        <f>IF(ISNUMBER(VALUE(SUBSTITUTE(実質収支比率等に係る経年分析!H$49,"▲","-"))),ROUND(VALUE(SUBSTITUTE(実質収支比率等に係る経年分析!H$49,"▲","-")),2),NA())</f>
        <v>6.58</v>
      </c>
      <c r="E21" s="174">
        <f>IF(ISNUMBER(VALUE(SUBSTITUTE(実質収支比率等に係る経年分析!I$49,"▲","-"))),ROUND(VALUE(SUBSTITUTE(実質収支比率等に係る経年分析!I$49,"▲","-")),2),NA())</f>
        <v>-7.22</v>
      </c>
      <c r="F21" s="174">
        <f>IF(ISNUMBER(VALUE(SUBSTITUTE(実質収支比率等に係る経年分析!J$49,"▲","-"))),ROUND(VALUE(SUBSTITUTE(実質収支比率等に係る経年分析!J$49,"▲","-")),2),NA())</f>
        <v>-2.23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国民健康保険町立田子診療所及び介護老人保健施設事業特別会計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0.16</v>
      </c>
    </row>
    <row r="34" spans="1:16" x14ac:dyDescent="0.15">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1.44</v>
      </c>
    </row>
    <row r="35" spans="1:16" x14ac:dyDescent="0.15">
      <c r="A35" s="175" t="str">
        <f>IF(連結実質赤字比率に係る赤字・黒字の構成分析!C$35="",NA(),連結実質赤字比率に係る赤字・黒字の構成分析!C$35)</f>
        <v>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0.56000000000000005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5.1100000000000003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425</v>
      </c>
      <c r="E42" s="176"/>
      <c r="F42" s="176"/>
      <c r="G42" s="176">
        <f>'実質公債費比率（分子）の構造'!L$52</f>
        <v>434</v>
      </c>
      <c r="H42" s="176"/>
      <c r="I42" s="176"/>
      <c r="J42" s="176">
        <f>'実質公債費比率（分子）の構造'!M$52</f>
        <v>439</v>
      </c>
      <c r="K42" s="176"/>
      <c r="L42" s="176"/>
      <c r="M42" s="176">
        <f>'実質公債費比率（分子）の構造'!N$52</f>
        <v>401</v>
      </c>
      <c r="N42" s="176"/>
      <c r="O42" s="176"/>
      <c r="P42" s="176">
        <f>'実質公債費比率（分子）の構造'!O$52</f>
        <v>399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2</v>
      </c>
      <c r="O44" s="176"/>
      <c r="P44" s="176"/>
    </row>
    <row r="45" spans="1:16" x14ac:dyDescent="0.15">
      <c r="A45" s="176" t="s">
        <v>63</v>
      </c>
      <c r="B45" s="176">
        <f>'実質公債費比率（分子）の構造'!K$49</f>
        <v>14</v>
      </c>
      <c r="C45" s="176"/>
      <c r="D45" s="176"/>
      <c r="E45" s="176">
        <f>'実質公債費比率（分子）の構造'!L$49</f>
        <v>10</v>
      </c>
      <c r="F45" s="176"/>
      <c r="G45" s="176"/>
      <c r="H45" s="176">
        <f>'実質公債費比率（分子）の構造'!M$49</f>
        <v>10</v>
      </c>
      <c r="I45" s="176"/>
      <c r="J45" s="176"/>
      <c r="K45" s="176">
        <f>'実質公債費比率（分子）の構造'!N$49</f>
        <v>12</v>
      </c>
      <c r="L45" s="176"/>
      <c r="M45" s="176"/>
      <c r="N45" s="176">
        <f>'実質公債費比率（分子）の構造'!O$49</f>
        <v>12</v>
      </c>
      <c r="O45" s="176"/>
      <c r="P45" s="176"/>
    </row>
    <row r="46" spans="1:16" x14ac:dyDescent="0.15">
      <c r="A46" s="176" t="s">
        <v>64</v>
      </c>
      <c r="B46" s="176">
        <f>'実質公債費比率（分子）の構造'!K$48</f>
        <v>1</v>
      </c>
      <c r="C46" s="176"/>
      <c r="D46" s="176"/>
      <c r="E46" s="176">
        <f>'実質公債費比率（分子）の構造'!L$48</f>
        <v>1</v>
      </c>
      <c r="F46" s="176"/>
      <c r="G46" s="176"/>
      <c r="H46" s="176">
        <f>'実質公債費比率（分子）の構造'!M$48</f>
        <v>0</v>
      </c>
      <c r="I46" s="176"/>
      <c r="J46" s="176"/>
      <c r="K46" s="176">
        <f>'実質公債費比率（分子）の構造'!N$48</f>
        <v>0</v>
      </c>
      <c r="L46" s="176"/>
      <c r="M46" s="176"/>
      <c r="N46" s="176">
        <f>'実質公債費比率（分子）の構造'!O$48</f>
        <v>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615</v>
      </c>
      <c r="C49" s="176"/>
      <c r="D49" s="176"/>
      <c r="E49" s="176">
        <f>'実質公債費比率（分子）の構造'!L$45</f>
        <v>600</v>
      </c>
      <c r="F49" s="176"/>
      <c r="G49" s="176"/>
      <c r="H49" s="176">
        <f>'実質公債費比率（分子）の構造'!M$45</f>
        <v>571</v>
      </c>
      <c r="I49" s="176"/>
      <c r="J49" s="176"/>
      <c r="K49" s="176">
        <f>'実質公債費比率（分子）の構造'!N$45</f>
        <v>512</v>
      </c>
      <c r="L49" s="176"/>
      <c r="M49" s="176"/>
      <c r="N49" s="176">
        <f>'実質公債費比率（分子）の構造'!O$45</f>
        <v>535</v>
      </c>
      <c r="O49" s="176"/>
      <c r="P49" s="176"/>
    </row>
    <row r="50" spans="1:16" x14ac:dyDescent="0.15">
      <c r="A50" s="176" t="s">
        <v>67</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181</v>
      </c>
      <c r="G50" s="176" t="e">
        <f>NA()</f>
        <v>#N/A</v>
      </c>
      <c r="H50" s="176" t="e">
        <f>NA()</f>
        <v>#N/A</v>
      </c>
      <c r="I50" s="176">
        <f>IF(ISNUMBER('実質公債費比率（分子）の構造'!M$53),'実質公債費比率（分子）の構造'!M$53,NA())</f>
        <v>145</v>
      </c>
      <c r="J50" s="176" t="e">
        <f>NA()</f>
        <v>#N/A</v>
      </c>
      <c r="K50" s="176" t="e">
        <f>NA()</f>
        <v>#N/A</v>
      </c>
      <c r="L50" s="176">
        <f>IF(ISNUMBER('実質公債費比率（分子）の構造'!N$53),'実質公債費比率（分子）の構造'!N$53,NA())</f>
        <v>126</v>
      </c>
      <c r="M50" s="176" t="e">
        <f>NA()</f>
        <v>#N/A</v>
      </c>
      <c r="N50" s="176" t="e">
        <f>NA()</f>
        <v>#N/A</v>
      </c>
      <c r="O50" s="176">
        <f>IF(ISNUMBER('実質公債費比率（分子）の構造'!O$53),'実質公債費比率（分子）の構造'!O$53,NA())</f>
        <v>161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3873</v>
      </c>
      <c r="E56" s="175"/>
      <c r="F56" s="175"/>
      <c r="G56" s="175">
        <f>'将来負担比率（分子）の構造'!J$52</f>
        <v>3796</v>
      </c>
      <c r="H56" s="175"/>
      <c r="I56" s="175"/>
      <c r="J56" s="175">
        <f>'将来負担比率（分子）の構造'!K$52</f>
        <v>3739</v>
      </c>
      <c r="K56" s="175"/>
      <c r="L56" s="175"/>
      <c r="M56" s="175">
        <f>'将来負担比率（分子）の構造'!L$52</f>
        <v>3600</v>
      </c>
      <c r="N56" s="175"/>
      <c r="O56" s="175"/>
      <c r="P56" s="175">
        <f>'将来負担比率（分子）の構造'!M$52</f>
        <v>3608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1553</v>
      </c>
      <c r="E58" s="175"/>
      <c r="F58" s="175"/>
      <c r="G58" s="175">
        <f>'将来負担比率（分子）の構造'!J$50</f>
        <v>1601</v>
      </c>
      <c r="H58" s="175"/>
      <c r="I58" s="175"/>
      <c r="J58" s="175">
        <f>'将来負担比率（分子）の構造'!K$50</f>
        <v>1802</v>
      </c>
      <c r="K58" s="175"/>
      <c r="L58" s="175"/>
      <c r="M58" s="175">
        <f>'将来負担比率（分子）の構造'!L$50</f>
        <v>2068</v>
      </c>
      <c r="N58" s="175"/>
      <c r="O58" s="175"/>
      <c r="P58" s="175">
        <f>'将来負担比率（分子）の構造'!M$50</f>
        <v>1936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538</v>
      </c>
      <c r="C62" s="175"/>
      <c r="D62" s="175"/>
      <c r="E62" s="175">
        <f>'将来負担比率（分子）の構造'!J$45</f>
        <v>502</v>
      </c>
      <c r="F62" s="175"/>
      <c r="G62" s="175"/>
      <c r="H62" s="175">
        <f>'将来負担比率（分子）の構造'!K$45</f>
        <v>507</v>
      </c>
      <c r="I62" s="175"/>
      <c r="J62" s="175"/>
      <c r="K62" s="175">
        <f>'将来負担比率（分子）の構造'!L$45</f>
        <v>513</v>
      </c>
      <c r="L62" s="175"/>
      <c r="M62" s="175"/>
      <c r="N62" s="175">
        <f>'将来負担比率（分子）の構造'!M$45</f>
        <v>512</v>
      </c>
      <c r="O62" s="175"/>
      <c r="P62" s="175"/>
    </row>
    <row r="63" spans="1:16" x14ac:dyDescent="0.15">
      <c r="A63" s="175" t="s">
        <v>34</v>
      </c>
      <c r="B63" s="175">
        <f>'将来負担比率（分子）の構造'!I$44</f>
        <v>89</v>
      </c>
      <c r="C63" s="175"/>
      <c r="D63" s="175"/>
      <c r="E63" s="175">
        <f>'将来負担比率（分子）の構造'!J$44</f>
        <v>106</v>
      </c>
      <c r="F63" s="175"/>
      <c r="G63" s="175"/>
      <c r="H63" s="175">
        <f>'将来負担比率（分子）の構造'!K$44</f>
        <v>110</v>
      </c>
      <c r="I63" s="175"/>
      <c r="J63" s="175"/>
      <c r="K63" s="175">
        <f>'将来負担比率（分子）の構造'!L$44</f>
        <v>100</v>
      </c>
      <c r="L63" s="175"/>
      <c r="M63" s="175"/>
      <c r="N63" s="175">
        <f>'将来負担比率（分子）の構造'!M$44</f>
        <v>94</v>
      </c>
      <c r="O63" s="175"/>
      <c r="P63" s="175"/>
    </row>
    <row r="64" spans="1:16" x14ac:dyDescent="0.15">
      <c r="A64" s="175" t="s">
        <v>33</v>
      </c>
      <c r="B64" s="175">
        <f>'将来負担比率（分子）の構造'!I$43</f>
        <v>2</v>
      </c>
      <c r="C64" s="175"/>
      <c r="D64" s="175"/>
      <c r="E64" s="175">
        <f>'将来負担比率（分子）の構造'!J$43</f>
        <v>2</v>
      </c>
      <c r="F64" s="175"/>
      <c r="G64" s="175"/>
      <c r="H64" s="175">
        <f>'将来負担比率（分子）の構造'!K$43</f>
        <v>1</v>
      </c>
      <c r="I64" s="175"/>
      <c r="J64" s="175"/>
      <c r="K64" s="175">
        <f>'将来負担比率（分子）の構造'!L$43</f>
        <v>3</v>
      </c>
      <c r="L64" s="175"/>
      <c r="M64" s="175"/>
      <c r="N64" s="175">
        <f>'将来負担比率（分子）の構造'!M$43</f>
        <v>59</v>
      </c>
      <c r="O64" s="175"/>
      <c r="P64" s="175"/>
    </row>
    <row r="65" spans="1:16" x14ac:dyDescent="0.15">
      <c r="A65" s="175" t="s">
        <v>32</v>
      </c>
      <c r="B65" s="175">
        <f>'将来負担比率（分子）の構造'!I$42</f>
        <v>16</v>
      </c>
      <c r="C65" s="175"/>
      <c r="D65" s="175"/>
      <c r="E65" s="175">
        <f>'将来負担比率（分子）の構造'!J$42</f>
        <v>13</v>
      </c>
      <c r="F65" s="175"/>
      <c r="G65" s="175"/>
      <c r="H65" s="175">
        <f>'将来負担比率（分子）の構造'!K$42</f>
        <v>10</v>
      </c>
      <c r="I65" s="175"/>
      <c r="J65" s="175"/>
      <c r="K65" s="175">
        <f>'将来負担比率（分子）の構造'!L$42</f>
        <v>7</v>
      </c>
      <c r="L65" s="175"/>
      <c r="M65" s="175"/>
      <c r="N65" s="175">
        <f>'将来負担比率（分子）の構造'!M$42</f>
        <v>5</v>
      </c>
      <c r="O65" s="175"/>
      <c r="P65" s="175"/>
    </row>
    <row r="66" spans="1:16" x14ac:dyDescent="0.15">
      <c r="A66" s="175" t="s">
        <v>31</v>
      </c>
      <c r="B66" s="175">
        <f>'将来負担比率（分子）の構造'!I$41</f>
        <v>5596</v>
      </c>
      <c r="C66" s="175"/>
      <c r="D66" s="175"/>
      <c r="E66" s="175">
        <f>'将来負担比率（分子）の構造'!J$41</f>
        <v>5527</v>
      </c>
      <c r="F66" s="175"/>
      <c r="G66" s="175"/>
      <c r="H66" s="175">
        <f>'将来負担比率（分子）の構造'!K$41</f>
        <v>5370</v>
      </c>
      <c r="I66" s="175"/>
      <c r="J66" s="175"/>
      <c r="K66" s="175">
        <f>'将来負担比率（分子）の構造'!L$41</f>
        <v>5289</v>
      </c>
      <c r="L66" s="175"/>
      <c r="M66" s="175"/>
      <c r="N66" s="175">
        <f>'将来負担比率（分子）の構造'!M$41</f>
        <v>5158</v>
      </c>
      <c r="O66" s="175"/>
      <c r="P66" s="175"/>
    </row>
    <row r="67" spans="1:16" x14ac:dyDescent="0.15">
      <c r="A67" s="175" t="s">
        <v>71</v>
      </c>
      <c r="B67" s="175" t="e">
        <f>NA()</f>
        <v>#N/A</v>
      </c>
      <c r="C67" s="175">
        <f>IF(ISNUMBER('将来負担比率（分子）の構造'!I$53), IF('将来負担比率（分子）の構造'!I$53 &lt; 0, 0, '将来負担比率（分子）の構造'!I$53), NA())</f>
        <v>816</v>
      </c>
      <c r="D67" s="175" t="e">
        <f>NA()</f>
        <v>#N/A</v>
      </c>
      <c r="E67" s="175" t="e">
        <f>NA()</f>
        <v>#N/A</v>
      </c>
      <c r="F67" s="175">
        <f>IF(ISNUMBER('将来負担比率（分子）の構造'!J$53), IF('将来負担比率（分子）の構造'!J$53 &lt; 0, 0, '将来負担比率（分子）の構造'!J$53), NA())</f>
        <v>754</v>
      </c>
      <c r="G67" s="175" t="e">
        <f>NA()</f>
        <v>#N/A</v>
      </c>
      <c r="H67" s="175" t="e">
        <f>NA()</f>
        <v>#N/A</v>
      </c>
      <c r="I67" s="175">
        <f>IF(ISNUMBER('将来負担比率（分子）の構造'!K$53), IF('将来負担比率（分子）の構造'!K$53 &lt; 0, 0, '将来負担比率（分子）の構造'!K$53), NA())</f>
        <v>456</v>
      </c>
      <c r="J67" s="175" t="e">
        <f>NA()</f>
        <v>#N/A</v>
      </c>
      <c r="K67" s="175" t="e">
        <f>NA()</f>
        <v>#N/A</v>
      </c>
      <c r="L67" s="175">
        <f>IF(ISNUMBER('将来負担比率（分子）の構造'!L$53), IF('将来負担比率（分子）の構造'!L$53 &lt; 0, 0, '将来負担比率（分子）の構造'!L$53), NA())</f>
        <v>244</v>
      </c>
      <c r="M67" s="175" t="e">
        <f>NA()</f>
        <v>#N/A</v>
      </c>
      <c r="N67" s="175" t="e">
        <f>NA()</f>
        <v>#N/A</v>
      </c>
      <c r="O67" s="175">
        <f>IF(ISNUMBER('将来負担比率（分子）の構造'!M$53), IF('将来負担比率（分子）の構造'!M$53 &lt; 0, 0, '将来負担比率（分子）の構造'!M$53), NA())</f>
        <v>284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1176</v>
      </c>
      <c r="C72" s="179">
        <f>基金残高に係る経年分析!G55</f>
        <v>1376</v>
      </c>
      <c r="D72" s="179">
        <f>基金残高に係る経年分析!H55</f>
        <v>1316</v>
      </c>
    </row>
    <row r="73" spans="1:16" x14ac:dyDescent="0.15">
      <c r="A73" s="178" t="s">
        <v>74</v>
      </c>
      <c r="B73" s="179">
        <f>基金残高に係る経年分析!F56</f>
        <v>78</v>
      </c>
      <c r="C73" s="179">
        <f>基金残高に係る経年分析!G56</f>
        <v>153</v>
      </c>
      <c r="D73" s="179">
        <f>基金残高に係る経年分析!H56</f>
        <v>165</v>
      </c>
    </row>
    <row r="74" spans="1:16" x14ac:dyDescent="0.15">
      <c r="A74" s="178" t="s">
        <v>75</v>
      </c>
      <c r="B74" s="179">
        <f>基金残高に係る経年分析!F57</f>
        <v>415</v>
      </c>
      <c r="C74" s="179">
        <f>基金残高に係る経年分析!G57</f>
        <v>420</v>
      </c>
      <c r="D74" s="179">
        <f>基金残高に係る経年分析!H57</f>
        <v>343</v>
      </c>
    </row>
  </sheetData>
  <sheetProtection algorithmName="SHA-512" hashValue="kDZTu/t0YMVWbsgHyv3XCzKClcmb/yw6UFaZTOhqI+dn2ztMlZKP150U3rsomZ6xZ1q3G4RssQBAjiMce9YCOQ==" saltValue="kkrEwR5tNZmAtNG0kubE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2025-03-19T02:40:02Z</cp:lastPrinted>
  <dcterms:created xsi:type="dcterms:W3CDTF">2025-02-19T00:31:46Z</dcterms:created>
  <dcterms:modified xsi:type="dcterms:W3CDTF">2025-03-24T00:02:24Z</dcterms:modified>
  <cp:category/>
</cp:coreProperties>
</file>