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4806C970-2991-48F3-88A2-A2B63FBF08F8}"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F88" i="12"/>
  <c r="AP88" i="12"/>
  <c r="AU88" i="12"/>
  <c r="AK73" i="12" l="1"/>
  <c r="AA76" i="12"/>
  <c r="AA75" i="12" l="1"/>
  <c r="AA74" i="12"/>
  <c r="AA73" i="12"/>
  <c r="AA72" i="12"/>
  <c r="AA71" i="12"/>
  <c r="AA70" i="12"/>
  <c r="AA69" i="12"/>
  <c r="AA68" i="12"/>
  <c r="AU63" i="12" l="1"/>
  <c r="AP63" i="12"/>
  <c r="V23" i="12"/>
  <c r="Q23" i="12"/>
  <c r="AA35" i="12" l="1"/>
  <c r="AA29" i="12"/>
  <c r="AA32" i="12"/>
  <c r="AA33" i="12"/>
  <c r="AA34" i="12"/>
  <c r="AA28" i="12"/>
  <c r="AA9" i="12"/>
  <c r="AA8" i="12"/>
  <c r="AA7" i="12"/>
  <c r="AA23" i="12"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BE34" i="10" s="1"/>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<sst xmlns="http://schemas.openxmlformats.org/spreadsheetml/2006/main" count="1135" uniqueCount="573">
  <si>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</si>
  <si>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</si>
  <si>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</si>
  <si>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</si>
  <si>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</si>
  <si>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</si>
  <si>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</si>
  <si>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</si>
  <si>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</si>
  <si>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</si>
  <si>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</si>
  <si>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</si>
  <si>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</si>
  <si>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</si>
  <si>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</si>
  <si>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</si>
  <si>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</si>
  <si>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</si>
  <si>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</si>
  <si>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</si>
  <si>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</si>
  <si>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</si>
  <si>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</si>
  <si>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</si>
  <si>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</si>
  <si>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</si>
  <si>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</si>
  <si>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</si>
  <si>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</si>
  <si>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</si>
  <si>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</si>
  <si>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</si>
  <si>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</si>
  <si>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</si>
  <si>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</si>
  <si>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</si>
  <si>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</si>
  <si>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</si>
  <si>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</si>
  <si>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</si>
  <si>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</si>
  <si>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</si>
  <si>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</si>
  <si>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</si>
  <si>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</si>
  <si>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</si>
  <si>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</si>
  <si>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</si>
  <si>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</si>
  <si>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</si>
  <si>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</si>
  <si>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</si>
  <si>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</si>
  <si>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</si>
  <si>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</si>
  <si>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</si>
  <si>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</si>
  <si>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</si>
  <si>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</si>
  <si>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</si>
  <si>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</si>
  <si>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</si>
  <si>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</si>
  <si>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</si>
  <si>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</si>
  <si>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</si>
  <si>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</si>
  <si>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</si>
  <si>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</si>
  <si>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</si>
  <si>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</si>
  <si>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</si>
  <si>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</si>
  <si>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</si>
  <si>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</si>
  <si>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</si>
  <si>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</si>
  <si>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</si>
  <si>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</si>
  <si>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</si>
  <si>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</si>
  <si>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</si>
  <si>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</si>
  <si>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</si>
  <si>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</si>
  <si>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</si>
  <si>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</si>
  <si>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</si>
  <si>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</si>
  <si>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</si>
  <si>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</si>
  <si>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</si>
  <si>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</si>
  <si>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</si>
  <si>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</si>
  <si>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</si>
  <si>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</si>
  <si>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</si>
  <si>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</si>
  <si>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</si>
  <si>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</si>
  <si>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</si>
  <si>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</si>
  <si>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</si>
  <si>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</si>
  <si>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</si>
  <si>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</si>
  <si>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</si>
  <si>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</si>
  <si>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</si>
  <si>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</si>
  <si>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</si>
  <si>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</si>
  <si>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</si>
  <si>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</si>
  <si>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</si>
  <si>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</si>
  <si>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</si>
  <si>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</si>
  <si>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</si>
  <si>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</si>
  <si>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</si>
  <si>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</si>
  <si>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</si>
  <si>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</si>
  <si>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</si>
  <si>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</si>
  <si>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</si>
  <si>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</si>
  <si>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</si>
  <si>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</si>
  <si>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</si>
  <si>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</si>
  <si>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</si>
  <si>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</si>
  <si>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</si>
  <si>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</si>
  <si>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</si>
  <si>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</si>
  <si>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</si>
  <si>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</si>
  <si>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</si>
  <si>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</si>
  <si>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</si>
  <si>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</si>
  <si>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</si>
  <si>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</si>
  <si>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</si>
  <si>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</si>
  <si>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</si>
  <si>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</si>
  <si>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</si>
  <si>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</si>
  <si>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</si>
  <si>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</si>
  <si>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</si>
  <si>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</si>
  <si>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</si>
  <si>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</si>
  <si>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</si>
  <si>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</si>
  <si>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</si>
  <si>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</si>
  <si>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</si>
  <si>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</si>
  <si>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</si>
  <si>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</si>
  <si>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</si>
  <si>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</si>
  <si>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</si>
  <si>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</si>
  <si>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</si>
  <si>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</si>
  <si>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</si>
  <si>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</si>
  <si>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</si>
  <si>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</si>
  <si>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</si>
  <si>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</si>
  <si>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</si>
  <si>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</si>
  <si>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</si>
  <si>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</si>
  <si>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</si>
  <si>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</si>
  <si>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</si>
  <si>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</si>
  <si>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</si>
  <si>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</si>
  <si>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</si>
  <si>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</si>
  <si>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</si>
  <si>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</si>
  <si>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</si>
  <si>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</si>
  <si>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</si>
  <si>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</si>
  <si>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</si>
  <si>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</si>
  <si>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</si>
  <si>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</si>
  <si>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</si>
  <si>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</si>
  <si>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青森県南部町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</si>
  <si>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</si>
  <si>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</si>
  <si>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</si>
  <si>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</si>
  <si>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</si>
  <si>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</si>
  <si>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</si>
  <si>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</si>
  <si>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</si>
  <si>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</si>
  <si>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</si>
  <si>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</si>
  <si>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</si>
  <si>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</si>
  <si>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</si>
  <si>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</si>
  <si>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</si>
  <si>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</si>
  <si>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</si>
  <si>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</si>
  <si>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</si>
  <si>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</si>
  <si>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</si>
  <si>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</si>
  <si>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</si>
  <si>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</si>
  <si>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</si>
  <si>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</si>
  <si>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</si>
  <si>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</si>
  <si>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</si>
  <si>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</si>
  <si>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</si>
  <si>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</si>
  <si>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</si>
  <si>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</si>
  <si>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</si>
  <si>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</si>
  <si>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</si>
  <si>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</si>
  <si>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</si>
  <si>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</si>
  <si>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</si>
  <si>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</si>
  <si>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</si>
  <si>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</si>
  <si>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</si>
  <si>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</si>
  <si>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</si>
  <si>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</si>
  <si>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</si>
  <si>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</si>
  <si>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</si>
  <si>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</si>
  <si>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</si>
  <si>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</si>
  <si>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</si>
  <si>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</si>
  <si>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</si>
  <si>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</si>
  <si>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</si>
  <si>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</si>
  <si>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</si>
  <si>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</si>
  <si>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</si>
  <si>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</si>
  <si>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</si>
  <si>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</si>
  <si>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</si>
  <si>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</si>
  <si>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</si>
  <si>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</si>
  <si>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</si>
  <si>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</si>
  <si>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</si>
  <si>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</si>
  <si>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</si>
  <si>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</si>
  <si>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</si>
  <si>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</si>
  <si>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</si>
  <si>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</si>
  <si>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</si>
  <si>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</si>
  <si>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</si>
  <si>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</si>
  <si>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</si>
  <si>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</si>
  <si>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</si>
  <si>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</si>
  <si>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</si>
  <si>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</si>
  <si>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</si>
  <si>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</si>
  <si>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</si>
  <si>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</si>
  <si>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</si>
  <si>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</si>
  <si>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</si>
  <si>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</si>
  <si>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</si>
  <si>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</si>
  <si>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</si>
  <si>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</si>
  <si>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</si>
  <si>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</si>
  <si>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</si>
  <si>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</si>
  <si>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</si>
  <si>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</si>
  <si>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</si>
  <si>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</si>
  <si>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</si>
  <si>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</si>
  <si>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</si>
  <si>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</si>
  <si>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</si>
  <si>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</si>
  <si>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</si>
  <si>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</si>
  <si>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</si>
  <si>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</si>
  <si>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</si>
  <si>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</si>
  <si>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</si>
  <si>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</si>
  <si>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</si>
  <si>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</si>
  <si>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</si>
  <si>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</si>
  <si>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</si>
  <si>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</si>
  <si>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</si>
  <si>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</si>
  <si>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</si>
  <si>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</si>
  <si>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</si>
  <si>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</si>
  <si>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</si>
  <si>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</si>
  <si>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</si>
  <si>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</si>
  <si>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</si>
  <si>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</si>
  <si>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</si>
  <si>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</si>
  <si>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</si>
  <si>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</si>
  <si>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</si>
  <si>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</si>
  <si>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青森県南部町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</si>
  <si>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</si>
  <si>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</si>
  <si>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</si>
  <si>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</si>
  <si>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</si>
  <si>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</si>
  <si>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</si>
  <si>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</si>
  <si>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</si>
  <si>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</si>
  <si>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</si>
  <si>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</si>
  <si>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</si>
  <si>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</si>
  <si>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</si>
  <si>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</si>
  <si>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</si>
  <si>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</si>
  <si>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</si>
  <si>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</si>
  <si>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</si>
  <si>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</si>
  <si>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</si>
  <si>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</si>
  <si>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</si>
  <si>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</si>
  <si>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</si>
  <si>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</si>
  <si>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</si>
  <si>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</si>
  <si>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</si>
  <si>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</si>
  <si>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</si>
  <si>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</si>
  <si>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</si>
  <si>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</si>
  <si>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南部町介護保険特別会計（保険事業勘定）</t>
    <phoneticPr fontId="5"/>
  </si>
  <si>
    <t>南部町後期高齢者医療特別会計</t>
    <phoneticPr fontId="5"/>
  </si>
  <si>
    <t>南部町介護保険特別会計（介護サービス事業勘定）</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</si>
  <si>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</si>
  <si>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</si>
  <si>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</si>
  <si>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</si>
  <si>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</si>
  <si>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</si>
  <si>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</si>
  <si>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</si>
  <si>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</si>
  <si>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</si>
  <si>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</si>
  <si>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</si>
  <si>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</si>
  <si>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</si>
  <si>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</si>
  <si>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</si>
  <si>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</si>
  <si>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</si>
  <si>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</si>
  <si>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</si>
  <si>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</si>
  <si>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</si>
  <si>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</si>
  <si>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</si>
  <si>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</si>
  <si>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</si>
  <si>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</si>
  <si>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</si>
  <si>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</si>
  <si>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</si>
  <si>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</si>
  <si>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</si>
  <si>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</si>
  <si>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</si>
  <si>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</si>
  <si>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</si>
  <si>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</si>
  <si>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</si>
  <si>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</si>
  <si>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</si>
  <si>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</si>
  <si>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</si>
  <si>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</si>
  <si>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</si>
  <si>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</si>
  <si>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</si>
  <si>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</si>
  <si>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</si>
  <si>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</si>
  <si>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</si>
  <si>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</si>
  <si>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</si>
  <si>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</si>
  <si>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</si>
  <si>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</si>
  <si>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</si>
  <si>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</si>
  <si>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</si>
  <si>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</si>
  <si>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</si>
  <si>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</si>
  <si>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</si>
  <si>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</si>
  <si>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</si>
  <si>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</si>
  <si>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</si>
  <si>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</si>
  <si>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</si>
  <si>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</si>
  <si>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</si>
  <si>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</si>
  <si>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</si>
  <si>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</si>
  <si>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</si>
  <si>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</si>
  <si>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</si>
  <si>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</si>
  <si>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</si>
  <si>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</si>
  <si>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</si>
  <si>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</si>
  <si>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</si>
  <si>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</si>
  <si>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</si>
  <si>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</si>
  <si>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</si>
  <si>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</si>
  <si>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</si>
  <si>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</si>
  <si>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</si>
  <si>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</si>
  <si>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</si>
  <si>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</si>
  <si>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</si>
  <si>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</si>
  <si>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</si>
  <si>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</si>
  <si>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</si>
  <si>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</si>
  <si>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</si>
  <si>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</si>
  <si>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</si>
  <si>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</si>
  <si>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</si>
  <si>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</si>
  <si>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</si>
  <si>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</si>
  <si>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</si>
  <si>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</si>
  <si>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</si>
  <si>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</si>
  <si>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</si>
  <si>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</si>
  <si>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</si>
  <si>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</si>
  <si>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</si>
  <si>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</si>
  <si>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</si>
  <si>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</si>
  <si>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</si>
  <si>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</si>
  <si>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</si>
  <si>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</si>
  <si>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</si>
  <si>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</si>
  <si>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</si>
  <si>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</si>
  <si>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</si>
  <si>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</si>
  <si>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</si>
  <si>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</si>
  <si>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</si>
  <si>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</si>
  <si>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</si>
  <si>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</si>
  <si>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</si>
  <si>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</si>
  <si>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</si>
  <si>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</si>
  <si>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</si>
  <si>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</si>
  <si>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2.57</t>
  </si>
  <si>
    <t>▲ 2.50</t>
  </si>
  <si>
    <t>▲ 4.60</t>
  </si>
  <si>
    <t>▲ 14.16</t>
  </si>
  <si>
    <t>南部町公共下水道事業特別会計</t>
  </si>
  <si>
    <t>▲ 0.74</t>
  </si>
  <si>
    <t>南部町病院事業会計</t>
  </si>
  <si>
    <t>一般会計</t>
  </si>
  <si>
    <t>南部町介護保険特別会計（保険事業勘定）</t>
  </si>
  <si>
    <t>南部町農業集落排水事業特別会計</t>
  </si>
  <si>
    <t>南部町営地方卸売市場特別会計</t>
  </si>
  <si>
    <t>南部町国民健康保険特別会計</t>
  </si>
  <si>
    <t>南部町農林漁業体験実習館事業特別会計</t>
  </si>
  <si>
    <t>その他会計（赤字）</t>
  </si>
  <si>
    <t>その他会計（黒字）</t>
  </si>
  <si>
    <t>R01</t>
    <phoneticPr fontId="5"/>
  </si>
  <si>
    <t>R02</t>
    <phoneticPr fontId="5"/>
  </si>
  <si>
    <t>R03</t>
    <phoneticPr fontId="5"/>
  </si>
  <si>
    <t>R04</t>
    <phoneticPr fontId="5"/>
  </si>
  <si>
    <t>R05</t>
    <phoneticPr fontId="5"/>
  </si>
  <si>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10"/>
  </si>
  <si>
    <t>三戸地区環境整備事務組合</t>
    <rPh sb="0" eb="2">
      <t>サンノヘ</t>
    </rPh>
    <rPh sb="2" eb="4">
      <t>チク</t>
    </rPh>
    <rPh sb="4" eb="6">
      <t>カンキョウ</t>
    </rPh>
    <rPh sb="6" eb="8">
      <t>セイビ</t>
    </rPh>
    <rPh sb="8" eb="10">
      <t>ジム</t>
    </rPh>
    <rPh sb="10" eb="12">
      <t>クミアイ</t>
    </rPh>
    <phoneticPr fontId="10"/>
  </si>
  <si>
    <t>田子高原広域事務組合</t>
    <rPh sb="0" eb="2">
      <t>タッコ</t>
    </rPh>
    <rPh sb="2" eb="4">
      <t>コウゲン</t>
    </rPh>
    <rPh sb="4" eb="6">
      <t>コウイキ</t>
    </rPh>
    <rPh sb="6" eb="8">
      <t>ジム</t>
    </rPh>
    <rPh sb="8" eb="10">
      <t>クミアイ</t>
    </rPh>
    <phoneticPr fontId="10"/>
  </si>
  <si>
    <t>青森県後期高齢者医療広域連合（一般会計）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10"/>
  </si>
  <si>
    <t>青森県後期高齢者医療広域連合（特別会計）</t>
    <rPh sb="0" eb="2">
      <t>アオモリ</t>
    </rPh>
    <rPh sb="2" eb="3">
      <t>ケン</t>
    </rPh>
    <rPh sb="3" eb="5">
      <t>コウキ</t>
    </rPh>
    <rPh sb="5" eb="8">
      <t>コウレイシャ</t>
    </rPh>
    <rPh sb="8" eb="10">
      <t>イリョウ</t>
    </rPh>
    <rPh sb="10" eb="12">
      <t>コウイキ</t>
    </rPh>
    <rPh sb="12" eb="14">
      <t>レンゴウ</t>
    </rPh>
    <rPh sb="15" eb="17">
      <t>トクベツ</t>
    </rPh>
    <rPh sb="17" eb="19">
      <t>カイケイ</t>
    </rPh>
    <phoneticPr fontId="10"/>
  </si>
  <si>
    <t>青森県市町村総合事務組合</t>
    <rPh sb="0" eb="3">
      <t>アオモリケン</t>
    </rPh>
    <rPh sb="3" eb="6">
      <t>シチョウソン</t>
    </rPh>
    <rPh sb="6" eb="8">
      <t>ソウゴウ</t>
    </rPh>
    <rPh sb="8" eb="10">
      <t>ジム</t>
    </rPh>
    <rPh sb="10" eb="12">
      <t>クミアイ</t>
    </rPh>
    <phoneticPr fontId="10"/>
  </si>
  <si>
    <t>青森県市町村職員退職手当組合</t>
    <rPh sb="0" eb="3">
      <t>アオモリケン</t>
    </rPh>
    <rPh sb="3" eb="6">
      <t>シチョウソン</t>
    </rPh>
    <rPh sb="6" eb="8">
      <t>ショクイン</t>
    </rPh>
    <rPh sb="8" eb="10">
      <t>タイショク</t>
    </rPh>
    <rPh sb="10" eb="12">
      <t>テアテ</t>
    </rPh>
    <rPh sb="12" eb="14">
      <t>クミアイ</t>
    </rPh>
    <phoneticPr fontId="10"/>
  </si>
  <si>
    <t>青森県交通災害共済組合</t>
    <rPh sb="0" eb="3">
      <t>アオモリケン</t>
    </rPh>
    <rPh sb="3" eb="5">
      <t>コウツウ</t>
    </rPh>
    <rPh sb="5" eb="7">
      <t>サイガイ</t>
    </rPh>
    <rPh sb="7" eb="9">
      <t>キョウサイ</t>
    </rPh>
    <rPh sb="9" eb="11">
      <t>クミアイ</t>
    </rPh>
    <phoneticPr fontId="10"/>
  </si>
  <si>
    <t>八戸圏域水道企業団</t>
    <rPh sb="0" eb="2">
      <t>ハチノヘ</t>
    </rPh>
    <rPh sb="2" eb="4">
      <t>ケンイキ</t>
    </rPh>
    <rPh sb="4" eb="6">
      <t>スイドウ</t>
    </rPh>
    <rPh sb="6" eb="8">
      <t>キギョウ</t>
    </rPh>
    <rPh sb="8" eb="9">
      <t>ダン</t>
    </rPh>
    <phoneticPr fontId="10"/>
  </si>
  <si>
    <t>南部町健康増進公社</t>
    <rPh sb="0" eb="3">
      <t>ナンブチョウ</t>
    </rPh>
    <rPh sb="3" eb="5">
      <t>ケンコウ</t>
    </rPh>
    <rPh sb="5" eb="7">
      <t>ゾウシン</t>
    </rPh>
    <rPh sb="7" eb="9">
      <t>コウシャ</t>
    </rPh>
    <phoneticPr fontId="10"/>
  </si>
  <si>
    <t>-</t>
    <phoneticPr fontId="10"/>
  </si>
  <si>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</si>
  <si>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</si>
  <si>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</si>
  <si>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森林環境整備基金</t>
    <phoneticPr fontId="5"/>
  </si>
  <si>
    <t>児童生徒みらい基金</t>
    <phoneticPr fontId="5"/>
  </si>
  <si>
    <t>ふるさと活性化対策基金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</si>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</sst>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34EF-4B3D-87B2-6DC7B8D114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69322</c:v>
                </c:pt>
                <c:pt idx="1">
                  <c:v>235897</c:v>
                </c:pt>
                <c:pt idx="2">
                  <c:v>61152</c:v>
                </c:pt>
                <c:pt idx="3">
                  <c:v>82432</c:v>
                </c:pt>
                <c:pt idx="4">
                  <c:v>52704</c:v>
                </c:pt>
              </c:numCache>
            </c:numRef>
          </c:val>
          <c:smooth val="0"/>
          <c:extLst>
            <c:ext xmlns:c16="http://schemas.microsoft.com/office/drawing/2014/chart" uri="{C3380CC4-5D6E-409C-BE32-E72D297353CC}">
              <c16:uniqueId val="{00000001-34EF-4B3D-87B2-6DC7B8D114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2.59</c:v>
                </c:pt>
                <c:pt idx="1">
                  <c:v>9.99</c:v>
                </c:pt>
                <c:pt idx="2">
                  <c:v>7.12</c:v>
                </c:pt>
                <c:pt idx="3">
                  <c:v>13.38</c:v>
                </c:pt>
                <c:pt idx="4">
                  <c:v>3.54</c:v>
                </c:pt>
              </c:numCache>
            </c:numRef>
          </c:val>
          <c:extLst>
            <c:ext xmlns:c16="http://schemas.microsoft.com/office/drawing/2014/chart" uri="{C3380CC4-5D6E-409C-BE32-E72D297353CC}">
              <c16:uniqueId val="{00000000-93F2-4EF4-A427-BC37AD7D83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34.090000000000003</c:v>
                </c:pt>
                <c:pt idx="1">
                  <c:v>35.74</c:v>
                </c:pt>
                <c:pt idx="2">
                  <c:v>41.6</c:v>
                </c:pt>
                <c:pt idx="3">
                  <c:v>38.44</c:v>
                </c:pt>
                <c:pt idx="4">
                  <c:v>45.21</c:v>
                </c:pt>
              </c:numCache>
            </c:numRef>
          </c:val>
          <c:extLst>
            <c:ext xmlns:c16="http://schemas.microsoft.com/office/drawing/2014/chart" uri="{C3380CC4-5D6E-409C-BE32-E72D297353CC}">
              <c16:uniqueId val="{00000001-93F2-4EF4-A427-BC37AD7D83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-2.57</c:v>
                </c:pt>
                <c:pt idx="1">
                  <c:v>7.37</c:v>
                </c:pt>
                <c:pt idx="2">
                  <c:v>-2.5</c:v>
                </c:pt>
                <c:pt idx="3">
                  <c:v>-4.5999999999999996</c:v>
                </c:pt>
                <c:pt idx="4">
                  <c:v>-14.16</c:v>
                </c:pt>
              </c:numCache>
            </c:numRef>
          </c:val>
          <c:smooth val="0"/>
          <c:extLst>
            <c:ext xmlns:c16="http://schemas.microsoft.com/office/drawing/2014/chart" uri="{C3380CC4-5D6E-409C-BE32-E72D297353CC}">
              <c16:uniqueId val="{00000002-93F2-4EF4-A427-BC37AD7D83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6EF-46D6-81B4-4B8663E77C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EF-46D6-81B4-4B8663E77CBC}"/>
            </c:ext>
          </c:extLst>
        </c:ser>
        <c:ser>
          <c:idx val="2"/>
          <c:order val="2"/>
          <c:tx>
            <c:strRef>
              <c:f>データシート!$A$29</c:f>
              <c:strCache>
                <c:ptCount val="1"/>
                <c:pt idx="0">
                  <c:v>南部町農林漁業体験実習館事業特別会計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6EF-46D6-81B4-4B8663E77CBC}"/>
            </c:ext>
          </c:extLst>
        </c:ser>
        <c:ser>
          <c:idx val="3"/>
          <c:order val="3"/>
          <c:tx>
            <c:strRef>
              <c:f>データシート!$A$30</c:f>
              <c:strCache>
                <c:ptCount val="1"/>
                <c:pt idx="0">
                  <c:v>南部町国民健康保険特別会計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0.01</c:v>
                </c:pt>
                <c:pt idx="4">
                  <c:v>#N/A</c:v>
                </c:pt>
                <c:pt idx="5">
                  <c:v>0.05</c:v>
                </c:pt>
                <c:pt idx="6">
                  <c:v>#N/A</c:v>
                </c:pt>
                <c:pt idx="7">
                  <c:v>0.02</c:v>
                </c:pt>
                <c:pt idx="8">
                  <c:v>#N/A</c:v>
                </c:pt>
                <c:pt idx="9">
                  <c:v>0.03</c:v>
                </c:pt>
              </c:numCache>
            </c:numRef>
          </c:val>
          <c:extLst>
            <c:ext xmlns:c16="http://schemas.microsoft.com/office/drawing/2014/chart" uri="{C3380CC4-5D6E-409C-BE32-E72D297353CC}">
              <c16:uniqueId val="{00000003-C6EF-46D6-81B4-4B8663E77CBC}"/>
            </c:ext>
          </c:extLst>
        </c:ser>
        <c:ser>
          <c:idx val="4"/>
          <c:order val="4"/>
          <c:tx>
            <c:strRef>
              <c:f>データシート!$A$31</c:f>
              <c:strCache>
                <c:ptCount val="1"/>
                <c:pt idx="0">
                  <c:v>南部町営地方卸売市場特別会計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0.09</c:v>
                </c:pt>
                <c:pt idx="6">
                  <c:v>#N/A</c:v>
                </c:pt>
                <c:pt idx="7">
                  <c:v>0</c:v>
                </c:pt>
                <c:pt idx="8">
                  <c:v>#N/A</c:v>
                </c:pt>
                <c:pt idx="9">
                  <c:v>0.26</c:v>
                </c:pt>
              </c:numCache>
            </c:numRef>
          </c:val>
          <c:extLst>
            <c:ext xmlns:c16="http://schemas.microsoft.com/office/drawing/2014/chart" uri="{C3380CC4-5D6E-409C-BE32-E72D297353CC}">
              <c16:uniqueId val="{00000004-C6EF-46D6-81B4-4B8663E77CBC}"/>
            </c:ext>
          </c:extLst>
        </c:ser>
        <c:ser>
          <c:idx val="5"/>
          <c:order val="5"/>
          <c:tx>
            <c:strRef>
              <c:f>データシート!$A$32</c:f>
              <c:strCache>
                <c:ptCount val="1"/>
                <c:pt idx="0">
                  <c:v>南部町農業集落排水事業特別会計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0.69</c:v>
                </c:pt>
              </c:numCache>
            </c:numRef>
          </c:val>
          <c:extLst>
            <c:ext xmlns:c16="http://schemas.microsoft.com/office/drawing/2014/chart" uri="{C3380CC4-5D6E-409C-BE32-E72D297353CC}">
              <c16:uniqueId val="{00000005-C6EF-46D6-81B4-4B8663E77CBC}"/>
            </c:ext>
          </c:extLst>
        </c:ser>
        <c:ser>
          <c:idx val="6"/>
          <c:order val="6"/>
          <c:tx>
            <c:strRef>
              <c:f>データシート!$A$33</c:f>
              <c:strCache>
                <c:ptCount val="1"/>
                <c:pt idx="0">
                  <c:v>南部町介護保険特別会計（保険事業勘定）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1.07</c:v>
                </c:pt>
                <c:pt idx="4">
                  <c:v>#N/A</c:v>
                </c:pt>
                <c:pt idx="5">
                  <c:v>1.49</c:v>
                </c:pt>
                <c:pt idx="6">
                  <c:v>#N/A</c:v>
                </c:pt>
                <c:pt idx="7">
                  <c:v>1.58</c:v>
                </c:pt>
                <c:pt idx="8">
                  <c:v>#N/A</c:v>
                </c:pt>
                <c:pt idx="9">
                  <c:v>1.51</c:v>
                </c:pt>
              </c:numCache>
            </c:numRef>
          </c:val>
          <c:extLst>
            <c:ext xmlns:c16="http://schemas.microsoft.com/office/drawing/2014/chart" uri="{C3380CC4-5D6E-409C-BE32-E72D297353CC}">
              <c16:uniqueId val="{00000006-C6EF-46D6-81B4-4B8663E77C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2.58</c:v>
                </c:pt>
                <c:pt idx="2">
                  <c:v>#N/A</c:v>
                </c:pt>
                <c:pt idx="3">
                  <c:v>9.98</c:v>
                </c:pt>
                <c:pt idx="4">
                  <c:v>#N/A</c:v>
                </c:pt>
                <c:pt idx="5">
                  <c:v>7.11</c:v>
                </c:pt>
                <c:pt idx="6">
                  <c:v>#N/A</c:v>
                </c:pt>
                <c:pt idx="7">
                  <c:v>13.37</c:v>
                </c:pt>
                <c:pt idx="8">
                  <c:v>#N/A</c:v>
                </c:pt>
                <c:pt idx="9">
                  <c:v>3.53</c:v>
                </c:pt>
              </c:numCache>
            </c:numRef>
          </c:val>
          <c:extLst>
            <c:ext xmlns:c16="http://schemas.microsoft.com/office/drawing/2014/chart" uri="{C3380CC4-5D6E-409C-BE32-E72D297353CC}">
              <c16:uniqueId val="{00000007-C6EF-46D6-81B4-4B8663E77CBC}"/>
            </c:ext>
          </c:extLst>
        </c:ser>
        <c:ser>
          <c:idx val="8"/>
          <c:order val="8"/>
          <c:tx>
            <c:strRef>
              <c:f>データシート!$A$35</c:f>
              <c:strCache>
                <c:ptCount val="1"/>
                <c:pt idx="0">
                  <c:v>南部町病院事業会計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11.11</c:v>
                </c:pt>
                <c:pt idx="2">
                  <c:v>#N/A</c:v>
                </c:pt>
                <c:pt idx="3">
                  <c:v>8.56</c:v>
                </c:pt>
                <c:pt idx="4">
                  <c:v>#N/A</c:v>
                </c:pt>
                <c:pt idx="5">
                  <c:v>8.1999999999999993</c:v>
                </c:pt>
                <c:pt idx="6">
                  <c:v>#N/A</c:v>
                </c:pt>
                <c:pt idx="7">
                  <c:v>6.89</c:v>
                </c:pt>
                <c:pt idx="8">
                  <c:v>#N/A</c:v>
                </c:pt>
                <c:pt idx="9">
                  <c:v>3.8</c:v>
                </c:pt>
              </c:numCache>
            </c:numRef>
          </c:val>
          <c:extLst>
            <c:ext xmlns:c16="http://schemas.microsoft.com/office/drawing/2014/chart" uri="{C3380CC4-5D6E-409C-BE32-E72D297353CC}">
              <c16:uniqueId val="{00000008-C6EF-46D6-81B4-4B8663E77CBC}"/>
            </c:ext>
          </c:extLst>
        </c:ser>
        <c:ser>
          <c:idx val="9"/>
          <c:order val="9"/>
          <c:tx>
            <c:strRef>
              <c:f>データシート!$A$36</c:f>
              <c:strCache>
                <c:ptCount val="1"/>
                <c:pt idx="0">
                  <c:v>南部町公共下水道事業特別会計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0.25</c:v>
                </c:pt>
                <c:pt idx="8">
                  <c:v>0.74</c:v>
                </c:pt>
                <c:pt idx="9">
                  <c:v>#N/A</c:v>
                </c:pt>
              </c:numCache>
            </c:numRef>
          </c:val>
          <c:extLst>
            <c:ext xmlns:c16="http://schemas.microsoft.com/office/drawing/2014/chart" uri="{C3380CC4-5D6E-409C-BE32-E72D297353CC}">
              <c16:uniqueId val="{00000009-C6EF-46D6-81B4-4B8663E77C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1299</c:v>
                </c:pt>
                <c:pt idx="5">
                  <c:v>1206</c:v>
                </c:pt>
                <c:pt idx="8">
                  <c:v>1153</c:v>
                </c:pt>
                <c:pt idx="11">
                  <c:v>1095</c:v>
                </c:pt>
                <c:pt idx="14">
                  <c:v>1061</c:v>
                </c:pt>
              </c:numCache>
            </c:numRef>
          </c:val>
          <c:extLst>
            <c:ext xmlns:c16="http://schemas.microsoft.com/office/drawing/2014/chart" uri="{C3380CC4-5D6E-409C-BE32-E72D297353CC}">
              <c16:uniqueId val="{00000000-7B3A-4FC3-A8AB-3F1FBA8CDA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3A-4FC3-A8AB-3F1FBA8CDA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B3A-4FC3-A8AB-3F1FBA8CDA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46</c:v>
                </c:pt>
                <c:pt idx="6">
                  <c:v>48</c:v>
                </c:pt>
                <c:pt idx="9">
                  <c:v>50</c:v>
                </c:pt>
                <c:pt idx="12">
                  <c:v>53</c:v>
                </c:pt>
              </c:numCache>
            </c:numRef>
          </c:val>
          <c:extLst>
            <c:ext xmlns:c16="http://schemas.microsoft.com/office/drawing/2014/chart" uri="{C3380CC4-5D6E-409C-BE32-E72D297353CC}">
              <c16:uniqueId val="{00000003-7B3A-4FC3-A8AB-3F1FBA8CDA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304</c:v>
                </c:pt>
                <c:pt idx="3">
                  <c:v>263</c:v>
                </c:pt>
                <c:pt idx="6">
                  <c:v>273</c:v>
                </c:pt>
                <c:pt idx="9">
                  <c:v>285</c:v>
                </c:pt>
                <c:pt idx="12">
                  <c:v>297</c:v>
                </c:pt>
              </c:numCache>
            </c:numRef>
          </c:val>
          <c:extLst>
            <c:ext xmlns:c16="http://schemas.microsoft.com/office/drawing/2014/chart" uri="{C3380CC4-5D6E-409C-BE32-E72D297353CC}">
              <c16:uniqueId val="{00000004-7B3A-4FC3-A8AB-3F1FBA8CDA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3A-4FC3-A8AB-3F1FBA8CDA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3A-4FC3-A8AB-3F1FBA8CDA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1355</c:v>
                </c:pt>
                <c:pt idx="3">
                  <c:v>1302</c:v>
                </c:pt>
                <c:pt idx="6">
                  <c:v>1258</c:v>
                </c:pt>
                <c:pt idx="9">
                  <c:v>1231</c:v>
                </c:pt>
                <c:pt idx="12">
                  <c:v>1208</c:v>
                </c:pt>
              </c:numCache>
            </c:numRef>
          </c:val>
          <c:extLst>
            <c:ext xmlns:c16="http://schemas.microsoft.com/office/drawing/2014/chart" uri="{C3380CC4-5D6E-409C-BE32-E72D297353CC}">
              <c16:uniqueId val="{00000007-7B3A-4FC3-A8AB-3F1FBA8CDA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418</c:v>
                </c:pt>
                <c:pt idx="2">
                  <c:v>#N/A</c:v>
                </c:pt>
                <c:pt idx="3">
                  <c:v>#N/A</c:v>
                </c:pt>
                <c:pt idx="4">
                  <c:v>405</c:v>
                </c:pt>
                <c:pt idx="5">
                  <c:v>#N/A</c:v>
                </c:pt>
                <c:pt idx="6">
                  <c:v>#N/A</c:v>
                </c:pt>
                <c:pt idx="7">
                  <c:v>426</c:v>
                </c:pt>
                <c:pt idx="8">
                  <c:v>#N/A</c:v>
                </c:pt>
                <c:pt idx="9">
                  <c:v>#N/A</c:v>
                </c:pt>
                <c:pt idx="10">
                  <c:v>471</c:v>
                </c:pt>
                <c:pt idx="11">
                  <c:v>#N/A</c:v>
                </c:pt>
                <c:pt idx="12">
                  <c:v>#N/A</c:v>
                </c:pt>
                <c:pt idx="13">
                  <c:v>497</c:v>
                </c:pt>
                <c:pt idx="14">
                  <c:v>#N/A</c:v>
                </c:pt>
              </c:numCache>
            </c:numRef>
          </c:val>
          <c:smooth val="0"/>
          <c:extLst>
            <c:ext xmlns:c16="http://schemas.microsoft.com/office/drawing/2014/chart" uri="{C3380CC4-5D6E-409C-BE32-E72D297353CC}">
              <c16:uniqueId val="{00000008-7B3A-4FC3-A8AB-3F1FBA8CDA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10663</c:v>
                </c:pt>
                <c:pt idx="5">
                  <c:v>11926</c:v>
                </c:pt>
                <c:pt idx="8">
                  <c:v>11919</c:v>
                </c:pt>
                <c:pt idx="11">
                  <c:v>11276</c:v>
                </c:pt>
                <c:pt idx="14">
                  <c:v>10882</c:v>
                </c:pt>
              </c:numCache>
            </c:numRef>
          </c:val>
          <c:extLst>
            <c:ext xmlns:c16="http://schemas.microsoft.com/office/drawing/2014/chart" uri="{C3380CC4-5D6E-409C-BE32-E72D297353CC}">
              <c16:uniqueId val="{00000000-1DA5-42FC-B2CA-79F72D9242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131</c:v>
                </c:pt>
                <c:pt idx="5">
                  <c:v>112</c:v>
                </c:pt>
                <c:pt idx="8">
                  <c:v>81</c:v>
                </c:pt>
                <c:pt idx="11">
                  <c:v>51</c:v>
                </c:pt>
                <c:pt idx="14">
                  <c:v>34</c:v>
                </c:pt>
              </c:numCache>
            </c:numRef>
          </c:val>
          <c:extLst>
            <c:ext xmlns:c16="http://schemas.microsoft.com/office/drawing/2014/chart" uri="{C3380CC4-5D6E-409C-BE32-E72D297353CC}">
              <c16:uniqueId val="{00000001-1DA5-42FC-B2CA-79F72D9242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10189</c:v>
                </c:pt>
                <c:pt idx="5">
                  <c:v>9671</c:v>
                </c:pt>
                <c:pt idx="8">
                  <c:v>10580</c:v>
                </c:pt>
                <c:pt idx="11">
                  <c:v>11719</c:v>
                </c:pt>
                <c:pt idx="14">
                  <c:v>10369</c:v>
                </c:pt>
              </c:numCache>
            </c:numRef>
          </c:val>
          <c:extLst>
            <c:ext xmlns:c16="http://schemas.microsoft.com/office/drawing/2014/chart" uri="{C3380CC4-5D6E-409C-BE32-E72D297353CC}">
              <c16:uniqueId val="{00000002-1DA5-42FC-B2CA-79F72D9242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A5-42FC-B2CA-79F72D9242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A5-42FC-B2CA-79F72D9242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5-42FC-B2CA-79F72D9242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1253</c:v>
                </c:pt>
                <c:pt idx="3">
                  <c:v>1150</c:v>
                </c:pt>
                <c:pt idx="6">
                  <c:v>1148</c:v>
                </c:pt>
                <c:pt idx="9">
                  <c:v>1115</c:v>
                </c:pt>
                <c:pt idx="12">
                  <c:v>1208</c:v>
                </c:pt>
              </c:numCache>
            </c:numRef>
          </c:val>
          <c:extLst>
            <c:ext xmlns:c16="http://schemas.microsoft.com/office/drawing/2014/chart" uri="{C3380CC4-5D6E-409C-BE32-E72D297353CC}">
              <c16:uniqueId val="{00000006-1DA5-42FC-B2CA-79F72D9242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298</c:v>
                </c:pt>
                <c:pt idx="3">
                  <c:v>320</c:v>
                </c:pt>
                <c:pt idx="6">
                  <c:v>315</c:v>
                </c:pt>
                <c:pt idx="9">
                  <c:v>276</c:v>
                </c:pt>
                <c:pt idx="12">
                  <c:v>314</c:v>
                </c:pt>
              </c:numCache>
            </c:numRef>
          </c:val>
          <c:extLst>
            <c:ext xmlns:c16="http://schemas.microsoft.com/office/drawing/2014/chart" uri="{C3380CC4-5D6E-409C-BE32-E72D297353CC}">
              <c16:uniqueId val="{00000007-1DA5-42FC-B2CA-79F72D9242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3800</c:v>
                </c:pt>
                <c:pt idx="3">
                  <c:v>3749</c:v>
                </c:pt>
                <c:pt idx="6">
                  <c:v>3618</c:v>
                </c:pt>
                <c:pt idx="9">
                  <c:v>3557</c:v>
                </c:pt>
                <c:pt idx="12">
                  <c:v>3389</c:v>
                </c:pt>
              </c:numCache>
            </c:numRef>
          </c:val>
          <c:extLst>
            <c:ext xmlns:c16="http://schemas.microsoft.com/office/drawing/2014/chart" uri="{C3380CC4-5D6E-409C-BE32-E72D297353CC}">
              <c16:uniqueId val="{00000008-1DA5-42FC-B2CA-79F72D9242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A5-42FC-B2CA-79F72D9242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11093</c:v>
                </c:pt>
                <c:pt idx="3">
                  <c:v>13374</c:v>
                </c:pt>
                <c:pt idx="6">
                  <c:v>12930</c:v>
                </c:pt>
                <c:pt idx="9">
                  <c:v>12355</c:v>
                </c:pt>
                <c:pt idx="12">
                  <c:v>11576</c:v>
                </c:pt>
              </c:numCache>
            </c:numRef>
          </c:val>
          <c:extLst>
            <c:ext xmlns:c16="http://schemas.microsoft.com/office/drawing/2014/chart" uri="{C3380CC4-5D6E-409C-BE32-E72D297353CC}">
              <c16:uniqueId val="{0000000A-1DA5-42FC-B2CA-79F72D9242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A5-42FC-B2CA-79F72D9242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2888</c:v>
                </c:pt>
                <c:pt idx="1">
                  <c:v>2570</c:v>
                </c:pt>
                <c:pt idx="2">
                  <c:v>3050</c:v>
                </c:pt>
              </c:numCache>
            </c:numRef>
          </c:val>
          <c:extLst>
            <c:ext xmlns:c16="http://schemas.microsoft.com/office/drawing/2014/chart" uri="{C3380CC4-5D6E-409C-BE32-E72D297353CC}">
              <c16:uniqueId val="{00000000-8066-461E-B5F9-7F51E474F7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3242</c:v>
                </c:pt>
                <c:pt idx="1">
                  <c:v>3098</c:v>
                </c:pt>
                <c:pt idx="2">
                  <c:v>2987</c:v>
                </c:pt>
              </c:numCache>
            </c:numRef>
          </c:val>
          <c:extLst>
            <c:ext xmlns:c16="http://schemas.microsoft.com/office/drawing/2014/chart" uri="{C3380CC4-5D6E-409C-BE32-E72D297353CC}">
              <c16:uniqueId val="{00000001-8066-461E-B5F9-7F51E474F7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5831</c:v>
                </c:pt>
                <c:pt idx="1">
                  <c:v>5506</c:v>
                </c:pt>
                <c:pt idx="2">
                  <c:v>5487</c:v>
                </c:pt>
              </c:numCache>
            </c:numRef>
          </c:val>
          <c:extLst>
            <c:ext xmlns:c16="http://schemas.microsoft.com/office/drawing/2014/chart" uri="{C3380CC4-5D6E-409C-BE32-E72D297353CC}">
              <c16:uniqueId val="{00000002-8066-461E-B5F9-7F51E474F7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
16,478
153.12
11,891,874
11,617,568
238,922
6,746,019
11,576,373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人口減少と高齢化、長引く景気の低迷による町税の伸び悩みにより、類似団体平均と比較すると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今後も大きな自主財源の伸びは期待できないため、税の徴収強化、使用料及び手数料の見直し、町有財産の売却等による自主財源の確保に努め、新規発行の地方債の抑制による公債費の削減などを実施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繰上償還や新規地方債の発行抑制などによる公債費の削減や退職者の不補充による新規採用者の抑制などによる人件費の削減により、類似団体平均と比較すると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％下回っている。しかしながら、障害者・介護福祉給付費等に係る扶助費が年々増加しており、今後の財政への影響が懸念されることから、公債費や人件費等の抑制に努める必要がある。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59</xdr:row>
      <xdr:rowOff>132504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239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59</xdr:row>
      <xdr:rowOff>108373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676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6762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165540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63077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847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2981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1270</xdr:rowOff>
    </xdr:from>
    <xdr:to>
      <xdr:col>15</xdr:col>
      <xdr:colOff>133350</xdr:colOff>
      <xdr:row>59</xdr:row>
      <xdr:rowOff>102870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113047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124054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上回っていたが、集中改革プランに基づいた定員管理に努めた結果、現在は類似団体平均を下回っている。また、物件費も合併当初から実施している事務事業の整理合理化により抑制を図ってきたことから、人件費及び物件費等については、類似団体平均を</a:t>
          </a:r>
          <a:r>
            <a:rPr kumimoji="1" lang="en-US" altLang="ja-JP" sz="1300">
              <a:latin typeface="ＭＳ Ｐゴシック" panose="020B0600070205080204" pitchFamily="50" charset="-128"/>
              <a:ea typeface="ＭＳ Ｐゴシック" panose="020B0600070205080204" pitchFamily="50" charset="-128"/>
            </a:rPr>
            <a:t>47,725</a:t>
          </a:r>
          <a:r>
            <a:rPr kumimoji="1" lang="ja-JP" altLang="en-US" sz="1300">
              <a:latin typeface="ＭＳ Ｐゴシック" panose="020B0600070205080204" pitchFamily="50" charset="-128"/>
              <a:ea typeface="ＭＳ Ｐゴシック" panose="020B0600070205080204" pitchFamily="50" charset="-128"/>
            </a:rPr>
            <a:t>円下回っている。今後も計画に基づいた職員数の削減や事務事業の整理合理化に努め、財政の健全化を図る。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87382</xdr:rowOff>
    </xdr:from>
    <xdr:to>
      <xdr:col>23</xdr:col>
      <xdr:colOff>133350</xdr:colOff>
      <xdr:row>82</xdr:row>
      <xdr:rowOff>99774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46282"/>
          <a:ext cx="838200" cy="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125111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5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31654</xdr:rowOff>
    </xdr:from>
    <xdr:to>
      <xdr:col>19</xdr:col>
      <xdr:colOff>133350</xdr:colOff>
      <xdr:row>82</xdr:row>
      <xdr:rowOff>99774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90554"/>
          <a:ext cx="889000" cy="6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94013</xdr:rowOff>
    </xdr:from>
    <xdr:to>
      <xdr:col>15</xdr:col>
      <xdr:colOff>82550</xdr:colOff>
      <xdr:row>82</xdr:row>
      <xdr:rowOff>31654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1463"/>
          <a:ext cx="889000" cy="1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157426</xdr:rowOff>
    </xdr:from>
    <xdr:to>
      <xdr:col>11</xdr:col>
      <xdr:colOff>31750</xdr:colOff>
      <xdr:row>81</xdr:row>
      <xdr:rowOff>94013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73426"/>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84962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36582</xdr:rowOff>
    </xdr:from>
    <xdr:to>
      <xdr:col>23</xdr:col>
      <xdr:colOff>184150</xdr:colOff>
      <xdr:row>82</xdr:row>
      <xdr:rowOff>138182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53109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48974</xdr:rowOff>
    </xdr:from>
    <xdr:to>
      <xdr:col>19</xdr:col>
      <xdr:colOff>184150</xdr:colOff>
      <xdr:row>82</xdr:row>
      <xdr:rowOff>150574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160751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7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152304</xdr:rowOff>
    </xdr:from>
    <xdr:to>
      <xdr:col>15</xdr:col>
      <xdr:colOff>133350</xdr:colOff>
      <xdr:row>82</xdr:row>
      <xdr:rowOff>82454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92631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0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43213</xdr:rowOff>
    </xdr:from>
    <xdr:to>
      <xdr:col>11</xdr:col>
      <xdr:colOff>82550</xdr:colOff>
      <xdr:row>81</xdr:row>
      <xdr:rowOff>144813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154990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106626</xdr:rowOff>
    </xdr:from>
    <xdr:to>
      <xdr:col>7</xdr:col>
      <xdr:colOff>31750</xdr:colOff>
      <xdr:row>81</xdr:row>
      <xdr:rowOff>36776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46953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9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旧来からの給与体系により、類似団体の平均を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ポイント下回っている。ラスパイレス指数の低い数値はあまり変わらず、給与水準は低いまま推移している。今後、適正な給与水準となるよう努める。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87630</xdr:rowOff>
    </xdr:from>
    <xdr:to>
      <xdr:col>81</xdr:col>
      <xdr:colOff>44450</xdr:colOff>
      <xdr:row>83</xdr:row>
      <xdr:rowOff>85089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146530"/>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87630</xdr:rowOff>
    </xdr:from>
    <xdr:to>
      <xdr:col>77</xdr:col>
      <xdr:colOff>44450</xdr:colOff>
      <xdr:row>82</xdr:row>
      <xdr:rowOff>111761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1465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111761</xdr:rowOff>
    </xdr:from>
    <xdr:to>
      <xdr:col>72</xdr:col>
      <xdr:colOff>203200</xdr:colOff>
      <xdr:row>82</xdr:row>
      <xdr:rowOff>160020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1706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160020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001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34289</xdr:rowOff>
    </xdr:from>
    <xdr:to>
      <xdr:col>81</xdr:col>
      <xdr:colOff>95250</xdr:colOff>
      <xdr:row>83</xdr:row>
      <xdr:rowOff>135889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50816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1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36830</xdr:rowOff>
    </xdr:from>
    <xdr:to>
      <xdr:col>77</xdr:col>
      <xdr:colOff>95250</xdr:colOff>
      <xdr:row>82</xdr:row>
      <xdr:rowOff>138430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148607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109220</xdr:rowOff>
    </xdr:from>
    <xdr:to>
      <xdr:col>68</xdr:col>
      <xdr:colOff>203200</xdr:colOff>
      <xdr:row>83</xdr:row>
      <xdr:rowOff>39370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49547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町村合併当初は類似団体平均を大きく上回っていたが、計画に基づいて実施している定員管理により、令和５年度では類似団体平均を</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人下回っている。今後も退職者一部不補充による新規採用職員の抑制など、計画に基づいた適正な職員数の管理に努める。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115842</xdr:rowOff>
    </xdr:from>
    <xdr:to>
      <xdr:col>81</xdr:col>
      <xdr:colOff>44450</xdr:colOff>
      <xdr:row>59</xdr:row>
      <xdr:rowOff>124460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023139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152037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024001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126184</xdr:rowOff>
    </xdr:from>
    <xdr:to>
      <xdr:col>72</xdr:col>
      <xdr:colOff>203200</xdr:colOff>
      <xdr:row>59</xdr:row>
      <xdr:rowOff>152037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4173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126184</xdr:rowOff>
    </xdr:from>
    <xdr:to>
      <xdr:col>68</xdr:col>
      <xdr:colOff>152400</xdr:colOff>
      <xdr:row>59</xdr:row>
      <xdr:rowOff>145143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24173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65042</xdr:rowOff>
    </xdr:from>
    <xdr:to>
      <xdr:col>81</xdr:col>
      <xdr:colOff>95250</xdr:colOff>
      <xdr:row>59</xdr:row>
      <xdr:rowOff>166642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81569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75384</xdr:rowOff>
    </xdr:from>
    <xdr:to>
      <xdr:col>68</xdr:col>
      <xdr:colOff>203200</xdr:colOff>
      <xdr:row>60</xdr:row>
      <xdr:rowOff>5534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94343</xdr:rowOff>
    </xdr:from>
    <xdr:to>
      <xdr:col>64</xdr:col>
      <xdr:colOff>152400</xdr:colOff>
      <xdr:row>60</xdr:row>
      <xdr:rowOff>24493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義務教育施設整備事業などに発行した地方債の償還により、類似団体平均を大きく上回っていたが、繰上償還の実施や新規地方債の発行抑制により減少に転じ、現在では類似団体平均を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％下回っている。今後も普通建設事業は計画的に実施し、特定財源の掘り起こしと新規地方債の発行抑制による財政の健全化を図る。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145143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8415"/>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9270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41728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41728</xdr:rowOff>
    </xdr:from>
    <xdr:to>
      <xdr:col>68</xdr:col>
      <xdr:colOff>152400</xdr:colOff>
      <xdr:row>41</xdr:row>
      <xdr:rowOff>93435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11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147155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110870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162378</xdr:rowOff>
    </xdr:from>
    <xdr:to>
      <xdr:col>68</xdr:col>
      <xdr:colOff>203200</xdr:colOff>
      <xdr:row>41</xdr:row>
      <xdr:rowOff>92528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102705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154412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退職者一部不補充による新規採用職員を抑制していることから、退職手当負担見込額が減少し、また、新規地方債の発行抑制により、地方債残高も減少してきている。充当可能基金も前年度と比べ</a:t>
          </a:r>
          <a:r>
            <a:rPr kumimoji="1" lang="en-US" altLang="ja-JP" sz="1300" b="0">
              <a:solidFill>
                <a:schemeClr val="tx1"/>
              </a:solidFill>
              <a:latin typeface="ＭＳ Ｐゴシック" panose="020B0600070205080204" pitchFamily="50" charset="-128"/>
              <a:ea typeface="ＭＳ Ｐゴシック" panose="020B0600070205080204" pitchFamily="50" charset="-128"/>
            </a:rPr>
            <a:t>11.5</a:t>
          </a:r>
          <a:r>
            <a:rPr kumimoji="1" lang="ja-JP" altLang="en-US" sz="1300" b="0">
              <a:solidFill>
                <a:schemeClr val="tx1"/>
              </a:solidFill>
              <a:latin typeface="ＭＳ Ｐゴシック" panose="020B0600070205080204" pitchFamily="50" charset="-128"/>
              <a:ea typeface="ＭＳ Ｐゴシック" panose="020B0600070205080204" pitchFamily="50" charset="-128"/>
            </a:rPr>
            <a:t>％減少しているが、</a:t>
          </a:r>
          <a:r>
            <a:rPr kumimoji="1" lang="ja-JP" altLang="en-US" sz="1300">
              <a:latin typeface="ＭＳ Ｐゴシック" panose="020B0600070205080204" pitchFamily="50" charset="-128"/>
              <a:ea typeface="ＭＳ Ｐゴシック" panose="020B0600070205080204" pitchFamily="50" charset="-128"/>
            </a:rPr>
            <a:t>今後も、後世への負担を軽減できるよう人件費や公債費等の義務的経費の削減を中心とした財政の健全化を図る。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
16,478
153.12
11,891,874
11,617,568
238,922
6,746,019
11,576,373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町村合併により職員数が多くなったことから人件費の割合が大きかったが、集中改革プランに基づく職員の定員管理に努めた結果、類似団体平均を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から財政健全化対策として積極的に事務事業の見直しを実施し、歳出削減に努めてきていたものの、情報化や公共交通などの業務の増加、光熱水費や燃料費等の単価の増加により、比率が上昇している。数値については、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％下回っている。今後の継続して施設管理業務等の見直しなどによる経費削減を図る。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38100</xdr:rowOff>
    </xdr:from>
    <xdr:to>
      <xdr:col>82</xdr:col>
      <xdr:colOff>107950</xdr:colOff>
      <xdr:row>19</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13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19</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575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25400</xdr:rowOff>
    </xdr:from>
    <xdr:to>
      <xdr:col>69</xdr:col>
      <xdr:colOff>142875</xdr:colOff>
      <xdr:row>16</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％下回っているものの、障害者・介護福祉給付費が増加してきているため、個々の事業内容等を精査し、適正化に努める。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024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024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下水道事業特別会計における公債費や介護保険特別会計や後期高齢者医療特別会計への事務費や給付費などに係る繰出金が減額しており、類似団体平均を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％上回っている。今後は、下水道未加入者の加入促進及び使用料の適正化、各種介護予防事業の実施強化、施設の統廃合などを十分検討したうえでの整備・解体などにより事業費の軽減を図る。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996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58</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99600"/>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78015</xdr:rowOff>
    </xdr:from>
    <xdr:to>
      <xdr:col>73</xdr:col>
      <xdr:colOff>180975</xdr:colOff>
      <xdr:row>59</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4535</xdr:rowOff>
    </xdr:from>
    <xdr:to>
      <xdr:col>69</xdr:col>
      <xdr:colOff>92075</xdr:colOff>
      <xdr:row>60</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1200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27215</xdr:rowOff>
    </xdr:from>
    <xdr:to>
      <xdr:col>74</xdr:col>
      <xdr:colOff>31750</xdr:colOff>
      <xdr:row>58</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113592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125185</xdr:rowOff>
    </xdr:from>
    <xdr:to>
      <xdr:col>69</xdr:col>
      <xdr:colOff>142875</xdr:colOff>
      <xdr:row>59</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集中改革プランに基づいた各種団体の統廃合実施により、補助金等の精査を進めており、類似団体平均を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％下回っている。今後は、更に事業実績報告書などを基に適正な事業を行っているか、事業内容の確認等を行い、不適当な補助金は減額や廃止を行い、一層の改善を図る。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15422</xdr:rowOff>
    </xdr:from>
    <xdr:to>
      <xdr:col>82</xdr:col>
      <xdr:colOff>107950</xdr:colOff>
      <xdr:row>37</xdr:row>
      <xdr:rowOff>80736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590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37</xdr:row>
      <xdr:rowOff>15422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48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4536</xdr:rowOff>
    </xdr:from>
    <xdr:to>
      <xdr:col>73</xdr:col>
      <xdr:colOff>180975</xdr:colOff>
      <xdr:row>37</xdr:row>
      <xdr:rowOff>135164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48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132443</xdr:rowOff>
    </xdr:from>
    <xdr:to>
      <xdr:col>69</xdr:col>
      <xdr:colOff>92075</xdr:colOff>
      <xdr:row>37</xdr:row>
      <xdr:rowOff>135164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04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46463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136072</xdr:rowOff>
    </xdr:from>
    <xdr:to>
      <xdr:col>78</xdr:col>
      <xdr:colOff>120650</xdr:colOff>
      <xdr:row>37</xdr:row>
      <xdr:rowOff>66222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125186</xdr:rowOff>
    </xdr:from>
    <xdr:to>
      <xdr:col>74</xdr:col>
      <xdr:colOff>31750</xdr:colOff>
      <xdr:row>37</xdr:row>
      <xdr:rowOff>55336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65513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84364</xdr:rowOff>
    </xdr:from>
    <xdr:to>
      <xdr:col>69</xdr:col>
      <xdr:colOff>142875</xdr:colOff>
      <xdr:row>38</xdr:row>
      <xdr:rowOff>14514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24691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81643</xdr:rowOff>
    </xdr:from>
    <xdr:to>
      <xdr:col>65</xdr:col>
      <xdr:colOff>53975</xdr:colOff>
      <xdr:row>37</xdr:row>
      <xdr:rowOff>11793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21970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義務教育施設整備事業などを発行した地方債の償還により、類似団体平均を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％下回っているものの、庁舎建設事業の据置期間が終了に伴う公債費増が予想されるため、今後も新規地方債の発行抑制などを実施し、公債費の抑制に努める。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76</xdr:row>
      <xdr:rowOff>23586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8469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159856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1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76</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846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59163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77</xdr:row>
      <xdr:rowOff>15421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429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15421</xdr:rowOff>
    </xdr:from>
    <xdr:to>
      <xdr:col>11</xdr:col>
      <xdr:colOff>9525</xdr:colOff>
      <xdr:row>77</xdr:row>
      <xdr:rowOff>58964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217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144235</xdr:rowOff>
    </xdr:from>
    <xdr:to>
      <xdr:col>24</xdr:col>
      <xdr:colOff>76200</xdr:colOff>
      <xdr:row>76</xdr:row>
      <xdr:rowOff>74386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160762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136071</xdr:rowOff>
    </xdr:from>
    <xdr:to>
      <xdr:col>11</xdr:col>
      <xdr:colOff>60325</xdr:colOff>
      <xdr:row>77</xdr:row>
      <xdr:rowOff>66221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50998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94541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公債費以外の経費に係る経常収支比率は、概ね類似団体平均と同等か下回っており、類似団体平均より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下回っている。特に町村合併以降、職員の適正な定員管理に努めてきた人件費によるものが大きい。今後も継続して適正な定員管理に努め、事務事業の見直しによる経費節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748985"/>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61685</xdr:rowOff>
    </xdr:from>
    <xdr:to>
      <xdr:col>82</xdr:col>
      <xdr:colOff>107950</xdr:colOff>
      <xdr:row>75</xdr:row>
      <xdr:rowOff>64407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27489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80934</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135165</xdr:rowOff>
    </xdr:from>
    <xdr:to>
      <xdr:col>78</xdr:col>
      <xdr:colOff>69850</xdr:colOff>
      <xdr:row>75</xdr:row>
      <xdr:rowOff>64407</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6510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106136</xdr:rowOff>
    </xdr:from>
    <xdr:to>
      <xdr:col>78</xdr:col>
      <xdr:colOff>120650</xdr:colOff>
      <xdr:row>78</xdr:row>
      <xdr:rowOff>36286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21063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135165</xdr:rowOff>
    </xdr:from>
    <xdr:to>
      <xdr:col>73</xdr:col>
      <xdr:colOff>180975</xdr:colOff>
      <xdr:row>75</xdr:row>
      <xdr:rowOff>97065</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6510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39915</xdr:rowOff>
    </xdr:from>
    <xdr:to>
      <xdr:col>69</xdr:col>
      <xdr:colOff>92075</xdr:colOff>
      <xdr:row>75</xdr:row>
      <xdr:rowOff>97065</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7272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10885</xdr:rowOff>
    </xdr:from>
    <xdr:to>
      <xdr:col>82</xdr:col>
      <xdr:colOff>158750</xdr:colOff>
      <xdr:row>74</xdr:row>
      <xdr:rowOff>112485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90912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60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13607</xdr:rowOff>
    </xdr:from>
    <xdr:to>
      <xdr:col>78</xdr:col>
      <xdr:colOff>120650</xdr:colOff>
      <xdr:row>75</xdr:row>
      <xdr:rowOff>115207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125384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64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84365</xdr:rowOff>
    </xdr:from>
    <xdr:to>
      <xdr:col>74</xdr:col>
      <xdr:colOff>31750</xdr:colOff>
      <xdr:row>74</xdr:row>
      <xdr:rowOff>14515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24692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46265</xdr:rowOff>
    </xdr:from>
    <xdr:to>
      <xdr:col>69</xdr:col>
      <xdr:colOff>142875</xdr:colOff>
      <xdr:row>75</xdr:row>
      <xdr:rowOff>147864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158042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160565</xdr:rowOff>
    </xdr:from>
    <xdr:to>
      <xdr:col>65</xdr:col>
      <xdr:colOff>53975</xdr:colOff>
      <xdr:row>74</xdr:row>
      <xdr:rowOff>90715</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100892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167167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7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156990</xdr:rowOff>
    </xdr:from>
    <xdr:to>
      <xdr:col>29</xdr:col>
      <xdr:colOff>127000</xdr:colOff>
      <xdr:row>19</xdr:row>
      <xdr:rowOff>159407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62165"/>
          <a:ext cx="647700" cy="2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159407</xdr:rowOff>
    </xdr:from>
    <xdr:to>
      <xdr:col>26</xdr:col>
      <xdr:colOff>50800</xdr:colOff>
      <xdr:row>20</xdr:row>
      <xdr:rowOff>24271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64582"/>
          <a:ext cx="698500" cy="36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24271</xdr:rowOff>
    </xdr:from>
    <xdr:to>
      <xdr:col>22</xdr:col>
      <xdr:colOff>114300</xdr:colOff>
      <xdr:row>20</xdr:row>
      <xdr:rowOff>36763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0896"/>
          <a:ext cx="698500" cy="1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30330</xdr:rowOff>
    </xdr:from>
    <xdr:to>
      <xdr:col>18</xdr:col>
      <xdr:colOff>177800</xdr:colOff>
      <xdr:row>20</xdr:row>
      <xdr:rowOff>36763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06955"/>
          <a:ext cx="698500" cy="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106190</xdr:rowOff>
    </xdr:from>
    <xdr:to>
      <xdr:col>29</xdr:col>
      <xdr:colOff>177800</xdr:colOff>
      <xdr:row>20</xdr:row>
      <xdr:rowOff>36340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14767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1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108607</xdr:rowOff>
    </xdr:from>
    <xdr:to>
      <xdr:col>26</xdr:col>
      <xdr:colOff>101600</xdr:colOff>
      <xdr:row>20</xdr:row>
      <xdr:rowOff>38757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1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23534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0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144921</xdr:rowOff>
    </xdr:from>
    <xdr:to>
      <xdr:col>22</xdr:col>
      <xdr:colOff>165100</xdr:colOff>
      <xdr:row>20</xdr:row>
      <xdr:rowOff>75071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59848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157413</xdr:rowOff>
    </xdr:from>
    <xdr:to>
      <xdr:col>19</xdr:col>
      <xdr:colOff>38100</xdr:colOff>
      <xdr:row>20</xdr:row>
      <xdr:rowOff>87563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62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72340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4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150980</xdr:rowOff>
    </xdr:from>
    <xdr:to>
      <xdr:col>15</xdr:col>
      <xdr:colOff>101600</xdr:colOff>
      <xdr:row>20</xdr:row>
      <xdr:rowOff>81130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5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65907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183007</xdr:rowOff>
    </xdr:from>
    <xdr:to>
      <xdr:col>29</xdr:col>
      <xdr:colOff>127000</xdr:colOff>
      <xdr:row>35</xdr:row>
      <xdr:rowOff>268465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93357"/>
          <a:ext cx="647700" cy="85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186034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3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268465</xdr:rowOff>
    </xdr:from>
    <xdr:to>
      <xdr:col>26</xdr:col>
      <xdr:colOff>50800</xdr:colOff>
      <xdr:row>36</xdr:row>
      <xdr:rowOff>44056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8815"/>
          <a:ext cx="698500" cy="11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44056</xdr:rowOff>
    </xdr:from>
    <xdr:to>
      <xdr:col>22</xdr:col>
      <xdr:colOff>114300</xdr:colOff>
      <xdr:row>36</xdr:row>
      <xdr:rowOff>104559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97306"/>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271911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92748</xdr:rowOff>
    </xdr:from>
    <xdr:to>
      <xdr:col>18</xdr:col>
      <xdr:colOff>177800</xdr:colOff>
      <xdr:row>36</xdr:row>
      <xdr:rowOff>104559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45998"/>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132207</xdr:rowOff>
    </xdr:from>
    <xdr:to>
      <xdr:col>29</xdr:col>
      <xdr:colOff>177800</xdr:colOff>
      <xdr:row>35</xdr:row>
      <xdr:rowOff>233807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4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104284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217665</xdr:rowOff>
    </xdr:from>
    <xdr:to>
      <xdr:col>26</xdr:col>
      <xdr:colOff>101600</xdr:colOff>
      <xdr:row>35</xdr:row>
      <xdr:rowOff>319265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304042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336156</xdr:rowOff>
    </xdr:from>
    <xdr:to>
      <xdr:col>22</xdr:col>
      <xdr:colOff>165100</xdr:colOff>
      <xdr:row>36</xdr:row>
      <xdr:rowOff>94856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79633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53759</xdr:rowOff>
    </xdr:from>
    <xdr:to>
      <xdr:col>19</xdr:col>
      <xdr:colOff>38100</xdr:colOff>
      <xdr:row>36</xdr:row>
      <xdr:rowOff>155359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0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140136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9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41948</xdr:rowOff>
    </xdr:from>
    <xdr:to>
      <xdr:col>15</xdr:col>
      <xdr:colOff>101600</xdr:colOff>
      <xdr:row>36</xdr:row>
      <xdr:rowOff>143548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9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128325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8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
16,478
153.12
11,891,874
11,617,568
238,922
6,746,019
11,576,373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148946</xdr:rowOff>
    </xdr:from>
    <xdr:to>
      <xdr:col>24</xdr:col>
      <xdr:colOff>63500</xdr:colOff>
      <xdr:row>37</xdr:row>
      <xdr:rowOff>2565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1146"/>
          <a:ext cx="838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2565</xdr:rowOff>
    </xdr:from>
    <xdr:to>
      <xdr:col>19</xdr:col>
      <xdr:colOff>177800</xdr:colOff>
      <xdr:row>37</xdr:row>
      <xdr:rowOff>29819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6215"/>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29819</xdr:rowOff>
    </xdr:from>
    <xdr:to>
      <xdr:col>15</xdr:col>
      <xdr:colOff>50800</xdr:colOff>
      <xdr:row>37</xdr:row>
      <xdr:rowOff>66980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3469"/>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66980</xdr:rowOff>
    </xdr:from>
    <xdr:to>
      <xdr:col>10</xdr:col>
      <xdr:colOff>114300</xdr:colOff>
      <xdr:row>38</xdr:row>
      <xdr:rowOff>14974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063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98146</xdr:rowOff>
    </xdr:from>
    <xdr:to>
      <xdr:col>24</xdr:col>
      <xdr:colOff>114300</xdr:colOff>
      <xdr:row>37</xdr:row>
      <xdr:rowOff>28296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76573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123215</xdr:rowOff>
    </xdr:from>
    <xdr:to>
      <xdr:col>20</xdr:col>
      <xdr:colOff>38100</xdr:colOff>
      <xdr:row>37</xdr:row>
      <xdr:rowOff>53365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44492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150469</xdr:rowOff>
    </xdr:from>
    <xdr:to>
      <xdr:col>15</xdr:col>
      <xdr:colOff>101600</xdr:colOff>
      <xdr:row>37</xdr:row>
      <xdr:rowOff>80619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71746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16180</xdr:rowOff>
    </xdr:from>
    <xdr:to>
      <xdr:col>10</xdr:col>
      <xdr:colOff>165100</xdr:colOff>
      <xdr:row>37</xdr:row>
      <xdr:rowOff>117780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135623</xdr:rowOff>
    </xdr:from>
    <xdr:to>
      <xdr:col>6</xdr:col>
      <xdr:colOff>38100</xdr:colOff>
      <xdr:row>38</xdr:row>
      <xdr:rowOff>65773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56901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98043</xdr:rowOff>
    </xdr:from>
    <xdr:to>
      <xdr:col>24</xdr:col>
      <xdr:colOff>63500</xdr:colOff>
      <xdr:row>56</xdr:row>
      <xdr:rowOff>126643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99243"/>
          <a:ext cx="8382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146224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4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98043</xdr:rowOff>
    </xdr:from>
    <xdr:to>
      <xdr:col>19</xdr:col>
      <xdr:colOff>177800</xdr:colOff>
      <xdr:row>56</xdr:row>
      <xdr:rowOff>153984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9243"/>
          <a:ext cx="889000" cy="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139087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39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153984</xdr:rowOff>
    </xdr:from>
    <xdr:to>
      <xdr:col>15</xdr:col>
      <xdr:colOff>50800</xdr:colOff>
      <xdr:row>57</xdr:row>
      <xdr:rowOff>91439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5184"/>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91439</xdr:rowOff>
    </xdr:from>
    <xdr:to>
      <xdr:col>10</xdr:col>
      <xdr:colOff>114300</xdr:colOff>
      <xdr:row>57</xdr:row>
      <xdr:rowOff>128570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4089"/>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148028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5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156572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58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75843</xdr:rowOff>
    </xdr:from>
    <xdr:to>
      <xdr:col>24</xdr:col>
      <xdr:colOff>114300</xdr:colOff>
      <xdr:row>57</xdr:row>
      <xdr:rowOff>5993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54270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5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47243</xdr:rowOff>
    </xdr:from>
    <xdr:to>
      <xdr:col>20</xdr:col>
      <xdr:colOff>38100</xdr:colOff>
      <xdr:row>56</xdr:row>
      <xdr:rowOff>148843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139970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74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103184</xdr:rowOff>
    </xdr:from>
    <xdr:to>
      <xdr:col>15</xdr:col>
      <xdr:colOff>101600</xdr:colOff>
      <xdr:row>57</xdr:row>
      <xdr:rowOff>33334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49861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47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40639</xdr:rowOff>
    </xdr:from>
    <xdr:to>
      <xdr:col>10</xdr:col>
      <xdr:colOff>165100</xdr:colOff>
      <xdr:row>57</xdr:row>
      <xdr:rowOff>142239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133366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90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77770</xdr:rowOff>
    </xdr:from>
    <xdr:to>
      <xdr:col>6</xdr:col>
      <xdr:colOff>38100</xdr:colOff>
      <xdr:row>58</xdr:row>
      <xdr:rowOff>7920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170497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166218</xdr:rowOff>
    </xdr:from>
    <xdr:to>
      <xdr:col>24</xdr:col>
      <xdr:colOff>63500</xdr:colOff>
      <xdr:row>76</xdr:row>
      <xdr:rowOff>11364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24968"/>
          <a:ext cx="8382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170241</xdr:rowOff>
    </xdr:from>
    <xdr:to>
      <xdr:col>19</xdr:col>
      <xdr:colOff>177800</xdr:colOff>
      <xdr:row>76</xdr:row>
      <xdr:rowOff>11364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2899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170241</xdr:rowOff>
    </xdr:from>
    <xdr:to>
      <xdr:col>15</xdr:col>
      <xdr:colOff>50800</xdr:colOff>
      <xdr:row>76</xdr:row>
      <xdr:rowOff>31480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2899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21286</xdr:rowOff>
    </xdr:from>
    <xdr:to>
      <xdr:col>10</xdr:col>
      <xdr:colOff>114300</xdr:colOff>
      <xdr:row>76</xdr:row>
      <xdr:rowOff>31480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514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115418</xdr:rowOff>
    </xdr:from>
    <xdr:to>
      <xdr:col>24</xdr:col>
      <xdr:colOff>114300</xdr:colOff>
      <xdr:row>76</xdr:row>
      <xdr:rowOff>45568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93845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132014</xdr:rowOff>
    </xdr:from>
    <xdr:to>
      <xdr:col>20</xdr:col>
      <xdr:colOff>38100</xdr:colOff>
      <xdr:row>76</xdr:row>
      <xdr:rowOff>62164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53291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08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119441</xdr:rowOff>
    </xdr:from>
    <xdr:to>
      <xdr:col>15</xdr:col>
      <xdr:colOff>101600</xdr:colOff>
      <xdr:row>76</xdr:row>
      <xdr:rowOff>49591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40718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0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152130</xdr:rowOff>
    </xdr:from>
    <xdr:to>
      <xdr:col>10</xdr:col>
      <xdr:colOff>165100</xdr:colOff>
      <xdr:row>76</xdr:row>
      <xdr:rowOff>82280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73407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141936</xdr:rowOff>
    </xdr:from>
    <xdr:to>
      <xdr:col>6</xdr:col>
      <xdr:colOff>38100</xdr:colOff>
      <xdr:row>76</xdr:row>
      <xdr:rowOff>72086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88613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45213</xdr:rowOff>
    </xdr:from>
    <xdr:to>
      <xdr:col>24</xdr:col>
      <xdr:colOff>63500</xdr:colOff>
      <xdr:row>94</xdr:row>
      <xdr:rowOff>52546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47163"/>
          <a:ext cx="838200" cy="5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131260</xdr:rowOff>
    </xdr:from>
    <xdr:to>
      <xdr:col>19</xdr:col>
      <xdr:colOff>177800</xdr:colOff>
      <xdr:row>94</xdr:row>
      <xdr:rowOff>52546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04660"/>
          <a:ext cx="889000" cy="2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131260</xdr:rowOff>
    </xdr:from>
    <xdr:to>
      <xdr:col>15</xdr:col>
      <xdr:colOff>50800</xdr:colOff>
      <xdr:row>96</xdr:row>
      <xdr:rowOff>77769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04660"/>
          <a:ext cx="889000" cy="6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77769</xdr:rowOff>
    </xdr:from>
    <xdr:to>
      <xdr:col>10</xdr:col>
      <xdr:colOff>114300</xdr:colOff>
      <xdr:row>96</xdr:row>
      <xdr:rowOff>138481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6969"/>
          <a:ext cx="8890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165863</xdr:rowOff>
    </xdr:from>
    <xdr:to>
      <xdr:col>24</xdr:col>
      <xdr:colOff>114300</xdr:colOff>
      <xdr:row>91</xdr:row>
      <xdr:rowOff>96013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17290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4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1746</xdr:rowOff>
    </xdr:from>
    <xdr:to>
      <xdr:col>20</xdr:col>
      <xdr:colOff>38100</xdr:colOff>
      <xdr:row>94</xdr:row>
      <xdr:rowOff>103346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119873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9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80460</xdr:rowOff>
    </xdr:from>
    <xdr:to>
      <xdr:col>15</xdr:col>
      <xdr:colOff>101600</xdr:colOff>
      <xdr:row>93</xdr:row>
      <xdr:rowOff>10610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27137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2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26969</xdr:rowOff>
    </xdr:from>
    <xdr:to>
      <xdr:col>10</xdr:col>
      <xdr:colOff>165100</xdr:colOff>
      <xdr:row>96</xdr:row>
      <xdr:rowOff>128569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145096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87681</xdr:rowOff>
    </xdr:from>
    <xdr:to>
      <xdr:col>6</xdr:col>
      <xdr:colOff>38100</xdr:colOff>
      <xdr:row>97</xdr:row>
      <xdr:rowOff>17831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34358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126942</xdr:rowOff>
    </xdr:from>
    <xdr:to>
      <xdr:col>54</xdr:col>
      <xdr:colOff>189865</xdr:colOff>
      <xdr:row>38</xdr:row>
      <xdr:rowOff>17225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13342"/>
          <a:ext cx="1270" cy="91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21052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17225</xdr:rowOff>
    </xdr:from>
    <xdr:to>
      <xdr:col>55</xdr:col>
      <xdr:colOff>88900</xdr:colOff>
      <xdr:row>38</xdr:row>
      <xdr:rowOff>17225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73619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126942</xdr:rowOff>
    </xdr:from>
    <xdr:to>
      <xdr:col>55</xdr:col>
      <xdr:colOff>88900</xdr:colOff>
      <xdr:row>32</xdr:row>
      <xdr:rowOff>126942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1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91161</xdr:rowOff>
    </xdr:from>
    <xdr:to>
      <xdr:col>55</xdr:col>
      <xdr:colOff>0</xdr:colOff>
      <xdr:row>36</xdr:row>
      <xdr:rowOff>150706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263361"/>
          <a:ext cx="8382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97691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74814</xdr:rowOff>
    </xdr:from>
    <xdr:to>
      <xdr:col>55</xdr:col>
      <xdr:colOff>50800</xdr:colOff>
      <xdr:row>36</xdr:row>
      <xdr:rowOff>4964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91161</xdr:rowOff>
    </xdr:from>
    <xdr:to>
      <xdr:col>50</xdr:col>
      <xdr:colOff>114300</xdr:colOff>
      <xdr:row>38</xdr:row>
      <xdr:rowOff>4750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63361"/>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81868</xdr:rowOff>
    </xdr:from>
    <xdr:to>
      <xdr:col>50</xdr:col>
      <xdr:colOff>165100</xdr:colOff>
      <xdr:row>36</xdr:row>
      <xdr:rowOff>12018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28545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8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134431</xdr:rowOff>
    </xdr:from>
    <xdr:to>
      <xdr:col>45</xdr:col>
      <xdr:colOff>177800</xdr:colOff>
      <xdr:row>38</xdr:row>
      <xdr:rowOff>4750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106481"/>
          <a:ext cx="889000" cy="14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4754</xdr:rowOff>
    </xdr:from>
    <xdr:to>
      <xdr:col>46</xdr:col>
      <xdr:colOff>38100</xdr:colOff>
      <xdr:row>36</xdr:row>
      <xdr:rowOff>106354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122881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134431</xdr:rowOff>
    </xdr:from>
    <xdr:to>
      <xdr:col>41</xdr:col>
      <xdr:colOff>50800</xdr:colOff>
      <xdr:row>38</xdr:row>
      <xdr:rowOff>106433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106481"/>
          <a:ext cx="889000" cy="15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55916</xdr:rowOff>
    </xdr:from>
    <xdr:to>
      <xdr:col>41</xdr:col>
      <xdr:colOff>101600</xdr:colOff>
      <xdr:row>29</xdr:row>
      <xdr:rowOff>157516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2593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85216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99906</xdr:rowOff>
    </xdr:from>
    <xdr:to>
      <xdr:col>55</xdr:col>
      <xdr:colOff>50800</xdr:colOff>
      <xdr:row>37</xdr:row>
      <xdr:rowOff>30056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78333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5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40361</xdr:rowOff>
    </xdr:from>
    <xdr:to>
      <xdr:col>50</xdr:col>
      <xdr:colOff>165100</xdr:colOff>
      <xdr:row>36</xdr:row>
      <xdr:rowOff>141961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133088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0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125400</xdr:rowOff>
    </xdr:from>
    <xdr:to>
      <xdr:col>46</xdr:col>
      <xdr:colOff>38100</xdr:colOff>
      <xdr:row>38</xdr:row>
      <xdr:rowOff>55550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46677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83631</xdr:rowOff>
    </xdr:from>
    <xdr:to>
      <xdr:col>41</xdr:col>
      <xdr:colOff>101600</xdr:colOff>
      <xdr:row>30</xdr:row>
      <xdr:rowOff>13781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0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4908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1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55633</xdr:rowOff>
    </xdr:from>
    <xdr:to>
      <xdr:col>36</xdr:col>
      <xdr:colOff>165100</xdr:colOff>
      <xdr:row>38</xdr:row>
      <xdr:rowOff>157233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148360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105721</xdr:rowOff>
    </xdr:from>
    <xdr:to>
      <xdr:col>55</xdr:col>
      <xdr:colOff>0</xdr:colOff>
      <xdr:row>57</xdr:row>
      <xdr:rowOff>70187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06921"/>
          <a:ext cx="838200" cy="1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105721</xdr:rowOff>
    </xdr:from>
    <xdr:to>
      <xdr:col>50</xdr:col>
      <xdr:colOff>114300</xdr:colOff>
      <xdr:row>57</xdr:row>
      <xdr:rowOff>31563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06921"/>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154382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89879</xdr:rowOff>
    </xdr:from>
    <xdr:to>
      <xdr:col>45</xdr:col>
      <xdr:colOff>177800</xdr:colOff>
      <xdr:row>57</xdr:row>
      <xdr:rowOff>31563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005279"/>
          <a:ext cx="889000" cy="7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89879</xdr:rowOff>
    </xdr:from>
    <xdr:to>
      <xdr:col>41</xdr:col>
      <xdr:colOff>50800</xdr:colOff>
      <xdr:row>56</xdr:row>
      <xdr:rowOff>165660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005279"/>
          <a:ext cx="889000" cy="7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122566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19387</xdr:rowOff>
    </xdr:from>
    <xdr:to>
      <xdr:col>55</xdr:col>
      <xdr:colOff>50800</xdr:colOff>
      <xdr:row>57</xdr:row>
      <xdr:rowOff>120987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105764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54921</xdr:rowOff>
    </xdr:from>
    <xdr:to>
      <xdr:col>50</xdr:col>
      <xdr:colOff>165100</xdr:colOff>
      <xdr:row>56</xdr:row>
      <xdr:rowOff>156521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152213</xdr:rowOff>
    </xdr:from>
    <xdr:to>
      <xdr:col>46</xdr:col>
      <xdr:colOff>38100</xdr:colOff>
      <xdr:row>57</xdr:row>
      <xdr:rowOff>82363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73490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39079</xdr:rowOff>
    </xdr:from>
    <xdr:to>
      <xdr:col>41</xdr:col>
      <xdr:colOff>101600</xdr:colOff>
      <xdr:row>52</xdr:row>
      <xdr:rowOff>140679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9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157206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7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114860</xdr:rowOff>
    </xdr:from>
    <xdr:to>
      <xdr:col>36</xdr:col>
      <xdr:colOff>165100</xdr:colOff>
      <xdr:row>57</xdr:row>
      <xdr:rowOff>45010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36137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142405</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658255"/>
          <a:ext cx="1270" cy="93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89082</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43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142405</xdr:rowOff>
    </xdr:from>
    <xdr:to>
      <xdr:col>55</xdr:col>
      <xdr:colOff>88900</xdr:colOff>
      <xdr:row>73</xdr:row>
      <xdr:rowOff>142405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65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5250</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06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153823</xdr:rowOff>
    </xdr:from>
    <xdr:to>
      <xdr:col>55</xdr:col>
      <xdr:colOff>50800</xdr:colOff>
      <xdr:row>78</xdr:row>
      <xdr:rowOff>83973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5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75250</xdr:rowOff>
    </xdr:from>
    <xdr:to>
      <xdr:col>50</xdr:col>
      <xdr:colOff>114300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48350"/>
          <a:ext cx="889000" cy="1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89784</xdr:rowOff>
    </xdr:from>
    <xdr:to>
      <xdr:col>50</xdr:col>
      <xdr:colOff>165100</xdr:colOff>
      <xdr:row>79</xdr:row>
      <xdr:rowOff>19934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6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36461</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23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10106</xdr:rowOff>
    </xdr:from>
    <xdr:to>
      <xdr:col>45</xdr:col>
      <xdr:colOff>177800</xdr:colOff>
      <xdr:row>78</xdr:row>
      <xdr:rowOff>75250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183056"/>
          <a:ext cx="889000" cy="12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29807</xdr:rowOff>
    </xdr:from>
    <xdr:to>
      <xdr:col>46</xdr:col>
      <xdr:colOff>38100</xdr:colOff>
      <xdr:row>78</xdr:row>
      <xdr:rowOff>131407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122534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9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10106</xdr:rowOff>
    </xdr:from>
    <xdr:to>
      <xdr:col>41</xdr:col>
      <xdr:colOff>50800</xdr:colOff>
      <xdr:row>77</xdr:row>
      <xdr:rowOff>136370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183056"/>
          <a:ext cx="889000" cy="11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106800</xdr:rowOff>
    </xdr:from>
    <xdr:to>
      <xdr:col>41</xdr:col>
      <xdr:colOff>101600</xdr:colOff>
      <xdr:row>78</xdr:row>
      <xdr:rowOff>36950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28077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111623</xdr:rowOff>
    </xdr:from>
    <xdr:to>
      <xdr:col>36</xdr:col>
      <xdr:colOff>165100</xdr:colOff>
      <xdr:row>78</xdr:row>
      <xdr:rowOff>41773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32900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24450</xdr:rowOff>
    </xdr:from>
    <xdr:to>
      <xdr:col>46</xdr:col>
      <xdr:colOff>38100</xdr:colOff>
      <xdr:row>78</xdr:row>
      <xdr:rowOff>126050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1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130756</xdr:rowOff>
    </xdr:from>
    <xdr:to>
      <xdr:col>41</xdr:col>
      <xdr:colOff>101600</xdr:colOff>
      <xdr:row>71</xdr:row>
      <xdr:rowOff>60906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1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77433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19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85570</xdr:rowOff>
    </xdr:from>
    <xdr:to>
      <xdr:col>36</xdr:col>
      <xdr:colOff>165100</xdr:colOff>
      <xdr:row>78</xdr:row>
      <xdr:rowOff>15720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32247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154254</xdr:rowOff>
    </xdr:from>
    <xdr:to>
      <xdr:col>55</xdr:col>
      <xdr:colOff>0</xdr:colOff>
      <xdr:row>96</xdr:row>
      <xdr:rowOff>162539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70554"/>
          <a:ext cx="838200" cy="3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154254</xdr:rowOff>
    </xdr:from>
    <xdr:to>
      <xdr:col>50</xdr:col>
      <xdr:colOff>114300</xdr:colOff>
      <xdr:row>97</xdr:row>
      <xdr:rowOff>30756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70554"/>
          <a:ext cx="889000" cy="3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155104</xdr:rowOff>
    </xdr:from>
    <xdr:to>
      <xdr:col>45</xdr:col>
      <xdr:colOff>177800</xdr:colOff>
      <xdr:row>97</xdr:row>
      <xdr:rowOff>30756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14304"/>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155104</xdr:rowOff>
    </xdr:from>
    <xdr:to>
      <xdr:col>41</xdr:col>
      <xdr:colOff>50800</xdr:colOff>
      <xdr:row>97</xdr:row>
      <xdr:rowOff>111582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14304"/>
          <a:ext cx="889000" cy="1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111739</xdr:rowOff>
    </xdr:from>
    <xdr:to>
      <xdr:col>55</xdr:col>
      <xdr:colOff>50800</xdr:colOff>
      <xdr:row>97</xdr:row>
      <xdr:rowOff>41889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90166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103454</xdr:rowOff>
    </xdr:from>
    <xdr:to>
      <xdr:col>50</xdr:col>
      <xdr:colOff>165100</xdr:colOff>
      <xdr:row>95</xdr:row>
      <xdr:rowOff>33604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50131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59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151406</xdr:rowOff>
    </xdr:from>
    <xdr:to>
      <xdr:col>46</xdr:col>
      <xdr:colOff>38100</xdr:colOff>
      <xdr:row>97</xdr:row>
      <xdr:rowOff>81556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72683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7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104304</xdr:rowOff>
    </xdr:from>
    <xdr:to>
      <xdr:col>41</xdr:col>
      <xdr:colOff>101600</xdr:colOff>
      <xdr:row>97</xdr:row>
      <xdr:rowOff>34454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25581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6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60782</xdr:rowOff>
    </xdr:from>
    <xdr:to>
      <xdr:col>36</xdr:col>
      <xdr:colOff>165100</xdr:colOff>
      <xdr:row>97</xdr:row>
      <xdr:rowOff>162382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5238</xdr:rowOff>
    </xdr:from>
    <xdr:to>
      <xdr:col>85</xdr:col>
      <xdr:colOff>127000</xdr:colOff>
      <xdr:row>38</xdr:row>
      <xdr:rowOff>128727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520338"/>
          <a:ext cx="838200" cy="1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5238</xdr:rowOff>
    </xdr:from>
    <xdr:to>
      <xdr:col>81</xdr:col>
      <xdr:colOff>50800</xdr:colOff>
      <xdr:row>38</xdr:row>
      <xdr:rowOff>138054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20338"/>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73178</xdr:rowOff>
    </xdr:from>
    <xdr:to>
      <xdr:col>76</xdr:col>
      <xdr:colOff>114300</xdr:colOff>
      <xdr:row>38</xdr:row>
      <xdr:rowOff>138054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88278"/>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73178</xdr:rowOff>
    </xdr:from>
    <xdr:to>
      <xdr:col>71</xdr:col>
      <xdr:colOff>177800</xdr:colOff>
      <xdr:row>38</xdr:row>
      <xdr:rowOff>83190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8827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77927</xdr:rowOff>
    </xdr:from>
    <xdr:to>
      <xdr:col>85</xdr:col>
      <xdr:colOff>177800</xdr:colOff>
      <xdr:row>39</xdr:row>
      <xdr:rowOff>8077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164304</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125888</xdr:rowOff>
    </xdr:from>
    <xdr:to>
      <xdr:col>81</xdr:col>
      <xdr:colOff>101600</xdr:colOff>
      <xdr:row>38</xdr:row>
      <xdr:rowOff>56038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47165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56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22378</xdr:rowOff>
    </xdr:from>
    <xdr:to>
      <xdr:col>72</xdr:col>
      <xdr:colOff>38100</xdr:colOff>
      <xdr:row>38</xdr:row>
      <xdr:rowOff>123978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115105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32390</xdr:rowOff>
    </xdr:from>
    <xdr:to>
      <xdr:col>67</xdr:col>
      <xdr:colOff>101600</xdr:colOff>
      <xdr:row>38</xdr:row>
      <xdr:rowOff>133990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125117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101733</xdr:rowOff>
    </xdr:from>
    <xdr:to>
      <xdr:col>85</xdr:col>
      <xdr:colOff>127000</xdr:colOff>
      <xdr:row>75</xdr:row>
      <xdr:rowOff>109525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60483"/>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587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106667</xdr:rowOff>
    </xdr:from>
    <xdr:to>
      <xdr:col>81</xdr:col>
      <xdr:colOff>50800</xdr:colOff>
      <xdr:row>75</xdr:row>
      <xdr:rowOff>109525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6541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53312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80131</xdr:rowOff>
    </xdr:from>
    <xdr:to>
      <xdr:col>76</xdr:col>
      <xdr:colOff>114300</xdr:colOff>
      <xdr:row>75</xdr:row>
      <xdr:rowOff>106667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38881"/>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24566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48260</xdr:rowOff>
    </xdr:from>
    <xdr:to>
      <xdr:col>71</xdr:col>
      <xdr:colOff>177800</xdr:colOff>
      <xdr:row>75</xdr:row>
      <xdr:rowOff>80131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07010"/>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80668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50933</xdr:rowOff>
    </xdr:from>
    <xdr:to>
      <xdr:col>85</xdr:col>
      <xdr:colOff>177800</xdr:colOff>
      <xdr:row>75</xdr:row>
      <xdr:rowOff>152533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29360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8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58725</xdr:rowOff>
    </xdr:from>
    <xdr:to>
      <xdr:col>81</xdr:col>
      <xdr:colOff>101600</xdr:colOff>
      <xdr:row>75</xdr:row>
      <xdr:rowOff>160325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151452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1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55867</xdr:rowOff>
    </xdr:from>
    <xdr:to>
      <xdr:col>76</xdr:col>
      <xdr:colOff>165100</xdr:colOff>
      <xdr:row>75</xdr:row>
      <xdr:rowOff>157466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1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148595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29331</xdr:rowOff>
    </xdr:from>
    <xdr:to>
      <xdr:col>72</xdr:col>
      <xdr:colOff>38100</xdr:colOff>
      <xdr:row>75</xdr:row>
      <xdr:rowOff>130931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122057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168910</xdr:rowOff>
    </xdr:from>
    <xdr:to>
      <xdr:col>67</xdr:col>
      <xdr:colOff>101600</xdr:colOff>
      <xdr:row>75</xdr:row>
      <xdr:rowOff>99060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115587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127529</xdr:rowOff>
    </xdr:from>
    <xdr:to>
      <xdr:col>85</xdr:col>
      <xdr:colOff>127000</xdr:colOff>
      <xdr:row>97</xdr:row>
      <xdr:rowOff>128746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58179"/>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128746</xdr:rowOff>
    </xdr:from>
    <xdr:to>
      <xdr:col>81</xdr:col>
      <xdr:colOff>50800</xdr:colOff>
      <xdr:row>97</xdr:row>
      <xdr:rowOff>138201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59396"/>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138201</xdr:rowOff>
    </xdr:from>
    <xdr:to>
      <xdr:col>76</xdr:col>
      <xdr:colOff>114300</xdr:colOff>
      <xdr:row>98</xdr:row>
      <xdr:rowOff>40213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68851"/>
          <a:ext cx="889000" cy="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12795</xdr:rowOff>
    </xdr:from>
    <xdr:to>
      <xdr:col>71</xdr:col>
      <xdr:colOff>177800</xdr:colOff>
      <xdr:row>98</xdr:row>
      <xdr:rowOff>40213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14895"/>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76729</xdr:rowOff>
    </xdr:from>
    <xdr:to>
      <xdr:col>85</xdr:col>
      <xdr:colOff>177800</xdr:colOff>
      <xdr:row>98</xdr:row>
      <xdr:rowOff>6879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55156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77946</xdr:rowOff>
    </xdr:from>
    <xdr:to>
      <xdr:col>81</xdr:col>
      <xdr:colOff>101600</xdr:colOff>
      <xdr:row>98</xdr:row>
      <xdr:rowOff>8096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170673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0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87401</xdr:rowOff>
    </xdr:from>
    <xdr:to>
      <xdr:col>76</xdr:col>
      <xdr:colOff>165100</xdr:colOff>
      <xdr:row>98</xdr:row>
      <xdr:rowOff>17551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8678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160863</xdr:rowOff>
    </xdr:from>
    <xdr:to>
      <xdr:col>72</xdr:col>
      <xdr:colOff>38100</xdr:colOff>
      <xdr:row>98</xdr:row>
      <xdr:rowOff>91013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82140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133445</xdr:rowOff>
    </xdr:from>
    <xdr:to>
      <xdr:col>67</xdr:col>
      <xdr:colOff>101600</xdr:colOff>
      <xdr:row>98</xdr:row>
      <xdr:rowOff>63595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54722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5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31877</xdr:rowOff>
    </xdr:from>
    <xdr:to>
      <xdr:col>116</xdr:col>
      <xdr:colOff>63500</xdr:colOff>
      <xdr:row>59</xdr:row>
      <xdr:rowOff>37059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7427"/>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31877</xdr:rowOff>
    </xdr:from>
    <xdr:to>
      <xdr:col>111</xdr:col>
      <xdr:colOff>177800</xdr:colOff>
      <xdr:row>59</xdr:row>
      <xdr:rowOff>40945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4742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40945</xdr:rowOff>
    </xdr:from>
    <xdr:to>
      <xdr:col>107</xdr:col>
      <xdr:colOff>50800</xdr:colOff>
      <xdr:row>59</xdr:row>
      <xdr:rowOff>40945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158750</xdr:rowOff>
    </xdr:from>
    <xdr:to>
      <xdr:col>102</xdr:col>
      <xdr:colOff>114300</xdr:colOff>
      <xdr:row>59</xdr:row>
      <xdr:rowOff>40945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285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157709</xdr:rowOff>
    </xdr:from>
    <xdr:to>
      <xdr:col>116</xdr:col>
      <xdr:colOff>114300</xdr:colOff>
      <xdr:row>59</xdr:row>
      <xdr:rowOff>87859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72636</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6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152527</xdr:rowOff>
    </xdr:from>
    <xdr:to>
      <xdr:col>112</xdr:col>
      <xdr:colOff>38100</xdr:colOff>
      <xdr:row>59</xdr:row>
      <xdr:rowOff>82677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73804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161595</xdr:rowOff>
    </xdr:from>
    <xdr:to>
      <xdr:col>102</xdr:col>
      <xdr:colOff>165100</xdr:colOff>
      <xdr:row>59</xdr:row>
      <xdr:rowOff>91745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82872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107950</xdr:rowOff>
    </xdr:from>
    <xdr:to>
      <xdr:col>98</xdr:col>
      <xdr:colOff>38100</xdr:colOff>
      <xdr:row>59</xdr:row>
      <xdr:rowOff>38100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29227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156235</xdr:rowOff>
    </xdr:from>
    <xdr:to>
      <xdr:col>116</xdr:col>
      <xdr:colOff>63500</xdr:colOff>
      <xdr:row>73</xdr:row>
      <xdr:rowOff>41059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500635"/>
          <a:ext cx="838200" cy="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156235</xdr:rowOff>
    </xdr:from>
    <xdr:to>
      <xdr:col>111</xdr:col>
      <xdr:colOff>177800</xdr:colOff>
      <xdr:row>73</xdr:row>
      <xdr:rowOff>81388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00635"/>
          <a:ext cx="889000" cy="9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81388</xdr:rowOff>
    </xdr:from>
    <xdr:to>
      <xdr:col>107</xdr:col>
      <xdr:colOff>50800</xdr:colOff>
      <xdr:row>73</xdr:row>
      <xdr:rowOff>113430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97238"/>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55404</xdr:rowOff>
    </xdr:from>
    <xdr:to>
      <xdr:col>102</xdr:col>
      <xdr:colOff>114300</xdr:colOff>
      <xdr:row>73</xdr:row>
      <xdr:rowOff>113430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399804"/>
          <a:ext cx="889000" cy="2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161709</xdr:rowOff>
    </xdr:from>
    <xdr:to>
      <xdr:col>116</xdr:col>
      <xdr:colOff>114300</xdr:colOff>
      <xdr:row>73</xdr:row>
      <xdr:rowOff>91859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5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13136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5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105435</xdr:rowOff>
    </xdr:from>
    <xdr:to>
      <xdr:col>112</xdr:col>
      <xdr:colOff>38100</xdr:colOff>
      <xdr:row>73</xdr:row>
      <xdr:rowOff>35585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52112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30588</xdr:rowOff>
    </xdr:from>
    <xdr:to>
      <xdr:col>107</xdr:col>
      <xdr:colOff>101600</xdr:colOff>
      <xdr:row>73</xdr:row>
      <xdr:rowOff>132188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148715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62630</xdr:rowOff>
    </xdr:from>
    <xdr:to>
      <xdr:col>102</xdr:col>
      <xdr:colOff>165100</xdr:colOff>
      <xdr:row>73</xdr:row>
      <xdr:rowOff>164230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4604</xdr:rowOff>
    </xdr:from>
    <xdr:to>
      <xdr:col>98</xdr:col>
      <xdr:colOff>38100</xdr:colOff>
      <xdr:row>72</xdr:row>
      <xdr:rowOff>106204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122731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1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類似団体平均と比較して各項目において同等あるいは低い状況となっている。その中で扶助費が高い状況となっているのは、保育所運営や障害者自立支援に係る経費が大きく増加しているためである。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また、普通建設事業費の金額が減少しているのは、庁舎建設が完了し、新規事業の抑制によるものである。今後、合併から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年経過し、各施設の維持補修費や解体等発生していくため、経費は増加していく。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16,543
16,478
153.12
11,891,874
11,617,568
238,922
6,746,019
11,576,373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164846</xdr:rowOff>
    </xdr:from>
    <xdr:to>
      <xdr:col>24</xdr:col>
      <xdr:colOff>63500</xdr:colOff>
      <xdr:row>35</xdr:row>
      <xdr:rowOff>21590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414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106824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4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21590</xdr:rowOff>
    </xdr:from>
    <xdr:to>
      <xdr:col>19</xdr:col>
      <xdr:colOff>177800</xdr:colOff>
      <xdr:row>35</xdr:row>
      <xdr:rowOff>76454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2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76454</xdr:rowOff>
    </xdr:from>
    <xdr:to>
      <xdr:col>15</xdr:col>
      <xdr:colOff>50800</xdr:colOff>
      <xdr:row>35</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720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106172</xdr:rowOff>
    </xdr:from>
    <xdr:to>
      <xdr:col>10</xdr:col>
      <xdr:colOff>114300</xdr:colOff>
      <xdr:row>35</xdr:row>
      <xdr:rowOff>170942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692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114046</xdr:rowOff>
    </xdr:from>
    <xdr:to>
      <xdr:col>24</xdr:col>
      <xdr:colOff>114300</xdr:colOff>
      <xdr:row>35</xdr:row>
      <xdr:rowOff>44196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92473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142240</xdr:rowOff>
    </xdr:from>
    <xdr:to>
      <xdr:col>20</xdr:col>
      <xdr:colOff>38100</xdr:colOff>
      <xdr:row>35</xdr:row>
      <xdr:rowOff>72390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63517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25654</xdr:rowOff>
    </xdr:from>
    <xdr:to>
      <xdr:col>15</xdr:col>
      <xdr:colOff>101600</xdr:colOff>
      <xdr:row>35</xdr:row>
      <xdr:rowOff>127254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55372</xdr:rowOff>
    </xdr:from>
    <xdr:to>
      <xdr:col>10</xdr:col>
      <xdr:colOff>165100</xdr:colOff>
      <xdr:row>35</xdr:row>
      <xdr:rowOff>156972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120142</xdr:rowOff>
    </xdr:from>
    <xdr:to>
      <xdr:col>6</xdr:col>
      <xdr:colOff>38100</xdr:colOff>
      <xdr:row>36</xdr:row>
      <xdr:rowOff>50292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41419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150307</xdr:rowOff>
    </xdr:from>
    <xdr:to>
      <xdr:col>24</xdr:col>
      <xdr:colOff>63500</xdr:colOff>
      <xdr:row>58</xdr:row>
      <xdr:rowOff>153726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94407"/>
          <a:ext cx="8382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129227</xdr:rowOff>
    </xdr:from>
    <xdr:to>
      <xdr:col>19</xdr:col>
      <xdr:colOff>177800</xdr:colOff>
      <xdr:row>58</xdr:row>
      <xdr:rowOff>150307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73327"/>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22742</xdr:rowOff>
    </xdr:from>
    <xdr:to>
      <xdr:col>15</xdr:col>
      <xdr:colOff>50800</xdr:colOff>
      <xdr:row>58</xdr:row>
      <xdr:rowOff>129227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281042"/>
          <a:ext cx="889000" cy="79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22742</xdr:rowOff>
    </xdr:from>
    <xdr:to>
      <xdr:col>10</xdr:col>
      <xdr:colOff>114300</xdr:colOff>
      <xdr:row>58</xdr:row>
      <xdr:rowOff>167074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281042"/>
          <a:ext cx="889000" cy="83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41384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106208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102926</xdr:rowOff>
    </xdr:from>
    <xdr:to>
      <xdr:col>24</xdr:col>
      <xdr:colOff>114300</xdr:colOff>
      <xdr:row>59</xdr:row>
      <xdr:rowOff>33076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4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81353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2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99507</xdr:rowOff>
    </xdr:from>
    <xdr:to>
      <xdr:col>20</xdr:col>
      <xdr:colOff>38100</xdr:colOff>
      <xdr:row>59</xdr:row>
      <xdr:rowOff>29657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20784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3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78427</xdr:rowOff>
    </xdr:from>
    <xdr:to>
      <xdr:col>15</xdr:col>
      <xdr:colOff>101600</xdr:colOff>
      <xdr:row>59</xdr:row>
      <xdr:rowOff>8577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171154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1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143392</xdr:rowOff>
    </xdr:from>
    <xdr:to>
      <xdr:col>10</xdr:col>
      <xdr:colOff>165100</xdr:colOff>
      <xdr:row>54</xdr:row>
      <xdr:rowOff>73542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90069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0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116274</xdr:rowOff>
    </xdr:from>
    <xdr:to>
      <xdr:col>6</xdr:col>
      <xdr:colOff>38100</xdr:colOff>
      <xdr:row>59</xdr:row>
      <xdr:rowOff>46424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62951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83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85979</xdr:rowOff>
    </xdr:from>
    <xdr:to>
      <xdr:col>24</xdr:col>
      <xdr:colOff>63500</xdr:colOff>
      <xdr:row>76</xdr:row>
      <xdr:rowOff>91351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773279"/>
          <a:ext cx="838200" cy="3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103433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44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166804</xdr:rowOff>
    </xdr:from>
    <xdr:to>
      <xdr:col>19</xdr:col>
      <xdr:colOff>177800</xdr:colOff>
      <xdr:row>76</xdr:row>
      <xdr:rowOff>91351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025554"/>
          <a:ext cx="889000" cy="9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67424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5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166804</xdr:rowOff>
    </xdr:from>
    <xdr:to>
      <xdr:col>15</xdr:col>
      <xdr:colOff>50800</xdr:colOff>
      <xdr:row>78</xdr:row>
      <xdr:rowOff>135627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025554"/>
          <a:ext cx="889000" cy="48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128155</xdr:rowOff>
    </xdr:from>
    <xdr:to>
      <xdr:col>10</xdr:col>
      <xdr:colOff>114300</xdr:colOff>
      <xdr:row>78</xdr:row>
      <xdr:rowOff>135627</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329805"/>
          <a:ext cx="889000" cy="1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35179</xdr:rowOff>
    </xdr:from>
    <xdr:to>
      <xdr:col>24</xdr:col>
      <xdr:colOff>114300</xdr:colOff>
      <xdr:row>74</xdr:row>
      <xdr:rowOff>136779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7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13606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70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40551</xdr:rowOff>
    </xdr:from>
    <xdr:to>
      <xdr:col>20</xdr:col>
      <xdr:colOff>38100</xdr:colOff>
      <xdr:row>76</xdr:row>
      <xdr:rowOff>142151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0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133278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16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116004</xdr:rowOff>
    </xdr:from>
    <xdr:to>
      <xdr:col>15</xdr:col>
      <xdr:colOff>101600</xdr:colOff>
      <xdr:row>76</xdr:row>
      <xdr:rowOff>46154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97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37281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06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84827</xdr:rowOff>
    </xdr:from>
    <xdr:to>
      <xdr:col>10</xdr:col>
      <xdr:colOff>165100</xdr:colOff>
      <xdr:row>79</xdr:row>
      <xdr:rowOff>14977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6104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5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77355</xdr:rowOff>
    </xdr:from>
    <xdr:to>
      <xdr:col>6</xdr:col>
      <xdr:colOff>38100</xdr:colOff>
      <xdr:row>78</xdr:row>
      <xdr:rowOff>7505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170082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7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141796</xdr:rowOff>
    </xdr:from>
    <xdr:to>
      <xdr:col>24</xdr:col>
      <xdr:colOff>63500</xdr:colOff>
      <xdr:row>97</xdr:row>
      <xdr:rowOff>851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00996"/>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161874</xdr:rowOff>
    </xdr:from>
    <xdr:to>
      <xdr:col>19</xdr:col>
      <xdr:colOff>177800</xdr:colOff>
      <xdr:row>97</xdr:row>
      <xdr:rowOff>851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621074"/>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62382</xdr:rowOff>
    </xdr:from>
    <xdr:to>
      <xdr:col>15</xdr:col>
      <xdr:colOff>50800</xdr:colOff>
      <xdr:row>96</xdr:row>
      <xdr:rowOff>161874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21582"/>
          <a:ext cx="889000" cy="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62382</xdr:rowOff>
    </xdr:from>
    <xdr:to>
      <xdr:col>10</xdr:col>
      <xdr:colOff>114300</xdr:colOff>
      <xdr:row>97</xdr:row>
      <xdr:rowOff>151321</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521582"/>
          <a:ext cx="889000" cy="2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90996</xdr:rowOff>
    </xdr:from>
    <xdr:to>
      <xdr:col>24</xdr:col>
      <xdr:colOff>114300</xdr:colOff>
      <xdr:row>97</xdr:row>
      <xdr:rowOff>21146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69423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121501</xdr:rowOff>
    </xdr:from>
    <xdr:to>
      <xdr:col>20</xdr:col>
      <xdr:colOff>38100</xdr:colOff>
      <xdr:row>97</xdr:row>
      <xdr:rowOff>51651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42778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7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111074</xdr:rowOff>
    </xdr:from>
    <xdr:to>
      <xdr:col>15</xdr:col>
      <xdr:colOff>101600</xdr:colOff>
      <xdr:row>97</xdr:row>
      <xdr:rowOff>41224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32351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11582</xdr:rowOff>
    </xdr:from>
    <xdr:to>
      <xdr:col>10</xdr:col>
      <xdr:colOff>165100</xdr:colOff>
      <xdr:row>96</xdr:row>
      <xdr:rowOff>113182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104309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100521</xdr:rowOff>
    </xdr:from>
    <xdr:to>
      <xdr:col>6</xdr:col>
      <xdr:colOff>38100</xdr:colOff>
      <xdr:row>98</xdr:row>
      <xdr:rowOff>30671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21798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98552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8477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98226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98226</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32207</xdr:rowOff>
    </xdr:from>
    <xdr:to>
      <xdr:col>55</xdr:col>
      <xdr:colOff>0</xdr:colOff>
      <xdr:row>58</xdr:row>
      <xdr:rowOff>48908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9976307"/>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32207</xdr:rowOff>
    </xdr:from>
    <xdr:to>
      <xdr:col>50</xdr:col>
      <xdr:colOff>114300</xdr:colOff>
      <xdr:row>58</xdr:row>
      <xdr:rowOff>143853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8750300" y="9976307"/>
          <a:ext cx="889000" cy="1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32817</xdr:rowOff>
    </xdr:from>
    <xdr:to>
      <xdr:col>45</xdr:col>
      <xdr:colOff>177800</xdr:colOff>
      <xdr:row>58</xdr:row>
      <xdr:rowOff>143853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861300" y="9976917"/>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32817</xdr:rowOff>
    </xdr:from>
    <xdr:to>
      <xdr:col>41</xdr:col>
      <xdr:colOff>50800</xdr:colOff>
      <xdr:row>58</xdr:row>
      <xdr:rowOff>160769</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flipV="1">
          <a:off x="6972300" y="9976917"/>
          <a:ext cx="889000" cy="1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169558</xdr:rowOff>
    </xdr:from>
    <xdr:to>
      <xdr:col>55</xdr:col>
      <xdr:colOff>50800</xdr:colOff>
      <xdr:row>58</xdr:row>
      <xdr:rowOff>99708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99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147985</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99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152857</xdr:rowOff>
    </xdr:from>
    <xdr:to>
      <xdr:col>50</xdr:col>
      <xdr:colOff>165100</xdr:colOff>
      <xdr:row>58</xdr:row>
      <xdr:rowOff>83007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9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74134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100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93053</xdr:rowOff>
    </xdr:from>
    <xdr:to>
      <xdr:col>46</xdr:col>
      <xdr:colOff>38100</xdr:colOff>
      <xdr:row>59</xdr:row>
      <xdr:rowOff>23203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100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14330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101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153467</xdr:rowOff>
    </xdr:from>
    <xdr:to>
      <xdr:col>41</xdr:col>
      <xdr:colOff>101600</xdr:colOff>
      <xdr:row>58</xdr:row>
      <xdr:rowOff>83617</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9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74744</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100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109969</xdr:rowOff>
    </xdr:from>
    <xdr:to>
      <xdr:col>36</xdr:col>
      <xdr:colOff>165100</xdr:colOff>
      <xdr:row>59</xdr:row>
      <xdr:rowOff>40119</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31246</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101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46012</xdr:rowOff>
    </xdr:from>
    <xdr:to>
      <xdr:col>55</xdr:col>
      <xdr:colOff>0</xdr:colOff>
      <xdr:row>73</xdr:row>
      <xdr:rowOff>52642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9639300" y="12390412"/>
          <a:ext cx="838200" cy="17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73461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760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46012</xdr:rowOff>
    </xdr:from>
    <xdr:to>
      <xdr:col>50</xdr:col>
      <xdr:colOff>114300</xdr:colOff>
      <xdr:row>75</xdr:row>
      <xdr:rowOff>12636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2390412"/>
          <a:ext cx="8890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169968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12636</xdr:rowOff>
    </xdr:from>
    <xdr:to>
      <xdr:col>45</xdr:col>
      <xdr:colOff>177800</xdr:colOff>
      <xdr:row>75</xdr:row>
      <xdr:rowOff>18618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7861300" y="1287138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86910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18618</xdr:rowOff>
    </xdr:from>
    <xdr:to>
      <xdr:col>41</xdr:col>
      <xdr:colOff>50800</xdr:colOff>
      <xdr:row>76</xdr:row>
      <xdr:rowOff>103085</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877368"/>
          <a:ext cx="889000" cy="2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78744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1842</xdr:rowOff>
    </xdr:from>
    <xdr:to>
      <xdr:col>55</xdr:col>
      <xdr:colOff>50800</xdr:colOff>
      <xdr:row>73</xdr:row>
      <xdr:rowOff>103442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5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24719</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3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166662</xdr:rowOff>
    </xdr:from>
    <xdr:to>
      <xdr:col>50</xdr:col>
      <xdr:colOff>165100</xdr:colOff>
      <xdr:row>72</xdr:row>
      <xdr:rowOff>96812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23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113339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211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133286</xdr:rowOff>
    </xdr:from>
    <xdr:to>
      <xdr:col>46</xdr:col>
      <xdr:colOff>38100</xdr:colOff>
      <xdr:row>75</xdr:row>
      <xdr:rowOff>63436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28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79963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25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139268</xdr:rowOff>
    </xdr:from>
    <xdr:to>
      <xdr:col>41</xdr:col>
      <xdr:colOff>101600</xdr:colOff>
      <xdr:row>75</xdr:row>
      <xdr:rowOff>69418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60545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52285</xdr:rowOff>
    </xdr:from>
    <xdr:to>
      <xdr:col>36</xdr:col>
      <xdr:colOff>165100</xdr:colOff>
      <xdr:row>76</xdr:row>
      <xdr:rowOff>153885</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145012</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128575</xdr:rowOff>
    </xdr:from>
    <xdr:to>
      <xdr:col>55</xdr:col>
      <xdr:colOff>0</xdr:colOff>
      <xdr:row>95</xdr:row>
      <xdr:rowOff>167906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416325"/>
          <a:ext cx="8382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35928</xdr:rowOff>
    </xdr:from>
    <xdr:to>
      <xdr:col>50</xdr:col>
      <xdr:colOff>114300</xdr:colOff>
      <xdr:row>95</xdr:row>
      <xdr:rowOff>167906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323678"/>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35928</xdr:rowOff>
    </xdr:from>
    <xdr:to>
      <xdr:col>45</xdr:col>
      <xdr:colOff>177800</xdr:colOff>
      <xdr:row>96</xdr:row>
      <xdr:rowOff>27445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323678"/>
          <a:ext cx="889000" cy="16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27445</xdr:rowOff>
    </xdr:from>
    <xdr:to>
      <xdr:col>41</xdr:col>
      <xdr:colOff>50800</xdr:colOff>
      <xdr:row>96</xdr:row>
      <xdr:rowOff>62395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486645"/>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9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77775</xdr:rowOff>
    </xdr:from>
    <xdr:to>
      <xdr:col>55</xdr:col>
      <xdr:colOff>50800</xdr:colOff>
      <xdr:row>96</xdr:row>
      <xdr:rowOff>7925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3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56202</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3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117106</xdr:rowOff>
    </xdr:from>
    <xdr:to>
      <xdr:col>50</xdr:col>
      <xdr:colOff>165100</xdr:colOff>
      <xdr:row>96</xdr:row>
      <xdr:rowOff>47256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38383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4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156578</xdr:rowOff>
    </xdr:from>
    <xdr:to>
      <xdr:col>46</xdr:col>
      <xdr:colOff>38100</xdr:colOff>
      <xdr:row>95</xdr:row>
      <xdr:rowOff>86728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77855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3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148095</xdr:rowOff>
    </xdr:from>
    <xdr:to>
      <xdr:col>41</xdr:col>
      <xdr:colOff>101600</xdr:colOff>
      <xdr:row>96</xdr:row>
      <xdr:rowOff>78245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69372</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11595</xdr:rowOff>
    </xdr:from>
    <xdr:to>
      <xdr:col>36</xdr:col>
      <xdr:colOff>165100</xdr:colOff>
      <xdr:row>96</xdr:row>
      <xdr:rowOff>113195</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104322</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19136</xdr:rowOff>
    </xdr:from>
    <xdr:to>
      <xdr:col>85</xdr:col>
      <xdr:colOff>127000</xdr:colOff>
      <xdr:row>36</xdr:row>
      <xdr:rowOff>94071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5481300" y="6191336"/>
          <a:ext cx="8382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19136</xdr:rowOff>
    </xdr:from>
    <xdr:to>
      <xdr:col>81</xdr:col>
      <xdr:colOff>50800</xdr:colOff>
      <xdr:row>37</xdr:row>
      <xdr:rowOff>4780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191336"/>
          <a:ext cx="8890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73545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146604</xdr:rowOff>
    </xdr:from>
    <xdr:to>
      <xdr:col>76</xdr:col>
      <xdr:colOff>114300</xdr:colOff>
      <xdr:row>37</xdr:row>
      <xdr:rowOff>4780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6147354"/>
          <a:ext cx="889000" cy="2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146604</xdr:rowOff>
    </xdr:from>
    <xdr:to>
      <xdr:col>71</xdr:col>
      <xdr:colOff>177800</xdr:colOff>
      <xdr:row>37</xdr:row>
      <xdr:rowOff>54889</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6147354"/>
          <a:ext cx="889000" cy="2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43271</xdr:rowOff>
    </xdr:from>
    <xdr:to>
      <xdr:col>85</xdr:col>
      <xdr:colOff>177800</xdr:colOff>
      <xdr:row>36</xdr:row>
      <xdr:rowOff>144871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2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21698</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19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139786</xdr:rowOff>
    </xdr:from>
    <xdr:to>
      <xdr:col>81</xdr:col>
      <xdr:colOff>101600</xdr:colOff>
      <xdr:row>36</xdr:row>
      <xdr:rowOff>69936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1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86463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9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125430</xdr:rowOff>
    </xdr:from>
    <xdr:to>
      <xdr:col>76</xdr:col>
      <xdr:colOff>165100</xdr:colOff>
      <xdr:row>37</xdr:row>
      <xdr:rowOff>55580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2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46707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6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95804</xdr:rowOff>
    </xdr:from>
    <xdr:to>
      <xdr:col>72</xdr:col>
      <xdr:colOff>38100</xdr:colOff>
      <xdr:row>36</xdr:row>
      <xdr:rowOff>25954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60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42481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8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4089</xdr:rowOff>
    </xdr:from>
    <xdr:to>
      <xdr:col>67</xdr:col>
      <xdr:colOff>101600</xdr:colOff>
      <xdr:row>37</xdr:row>
      <xdr:rowOff>105689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96816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169504</xdr:rowOff>
    </xdr:from>
    <xdr:to>
      <xdr:col>85</xdr:col>
      <xdr:colOff>127000</xdr:colOff>
      <xdr:row>57</xdr:row>
      <xdr:rowOff>149320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599254"/>
          <a:ext cx="838200" cy="3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169504</xdr:rowOff>
    </xdr:from>
    <xdr:to>
      <xdr:col>81</xdr:col>
      <xdr:colOff>50800</xdr:colOff>
      <xdr:row>58</xdr:row>
      <xdr:rowOff>112925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599254"/>
          <a:ext cx="889000" cy="4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125974</xdr:rowOff>
    </xdr:from>
    <xdr:to>
      <xdr:col>76</xdr:col>
      <xdr:colOff>114300</xdr:colOff>
      <xdr:row>58</xdr:row>
      <xdr:rowOff>112925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898624"/>
          <a:ext cx="889000" cy="15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125974</xdr:rowOff>
    </xdr:from>
    <xdr:to>
      <xdr:col>71</xdr:col>
      <xdr:colOff>177800</xdr:colOff>
      <xdr:row>58</xdr:row>
      <xdr:rowOff>122889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898624"/>
          <a:ext cx="8890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140809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98520</xdr:rowOff>
    </xdr:from>
    <xdr:to>
      <xdr:col>85</xdr:col>
      <xdr:colOff>177800</xdr:colOff>
      <xdr:row>58</xdr:row>
      <xdr:rowOff>28670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76947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118704</xdr:rowOff>
    </xdr:from>
    <xdr:to>
      <xdr:col>81</xdr:col>
      <xdr:colOff>101600</xdr:colOff>
      <xdr:row>56</xdr:row>
      <xdr:rowOff>48854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5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65381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3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62125</xdr:rowOff>
    </xdr:from>
    <xdr:to>
      <xdr:col>76</xdr:col>
      <xdr:colOff>165100</xdr:colOff>
      <xdr:row>58</xdr:row>
      <xdr:rowOff>163725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154852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75174</xdr:rowOff>
    </xdr:from>
    <xdr:to>
      <xdr:col>72</xdr:col>
      <xdr:colOff>38100</xdr:colOff>
      <xdr:row>58</xdr:row>
      <xdr:rowOff>5324</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4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167901</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9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72089</xdr:rowOff>
    </xdr:from>
    <xdr:to>
      <xdr:col>67</xdr:col>
      <xdr:colOff>101600</xdr:colOff>
      <xdr:row>59</xdr:row>
      <xdr:rowOff>2239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164816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0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5237</xdr:rowOff>
    </xdr:from>
    <xdr:to>
      <xdr:col>85</xdr:col>
      <xdr:colOff>127000</xdr:colOff>
      <xdr:row>78</xdr:row>
      <xdr:rowOff>128727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378337"/>
          <a:ext cx="8382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5237</xdr:rowOff>
    </xdr:from>
    <xdr:to>
      <xdr:col>81</xdr:col>
      <xdr:colOff>50800</xdr:colOff>
      <xdr:row>78</xdr:row>
      <xdr:rowOff>138054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378337"/>
          <a:ext cx="889000" cy="1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73177</xdr:rowOff>
    </xdr:from>
    <xdr:to>
      <xdr:col>76</xdr:col>
      <xdr:colOff>114300</xdr:colOff>
      <xdr:row>78</xdr:row>
      <xdr:rowOff>138054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446277"/>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73177</xdr:rowOff>
    </xdr:from>
    <xdr:to>
      <xdr:col>71</xdr:col>
      <xdr:colOff>177800</xdr:colOff>
      <xdr:row>78</xdr:row>
      <xdr:rowOff>83190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44627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77927</xdr:rowOff>
    </xdr:from>
    <xdr:to>
      <xdr:col>85</xdr:col>
      <xdr:colOff>177800</xdr:colOff>
      <xdr:row>79</xdr:row>
      <xdr:rowOff>8077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164304</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36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125887</xdr:rowOff>
    </xdr:from>
    <xdr:to>
      <xdr:col>81</xdr:col>
      <xdr:colOff>101600</xdr:colOff>
      <xdr:row>78</xdr:row>
      <xdr:rowOff>56037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3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47164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42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22377</xdr:rowOff>
    </xdr:from>
    <xdr:to>
      <xdr:col>72</xdr:col>
      <xdr:colOff>38100</xdr:colOff>
      <xdr:row>78</xdr:row>
      <xdr:rowOff>123977</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115104</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32390</xdr:rowOff>
    </xdr:from>
    <xdr:to>
      <xdr:col>67</xdr:col>
      <xdr:colOff>101600</xdr:colOff>
      <xdr:row>78</xdr:row>
      <xdr:rowOff>133990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125117</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4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101733</xdr:rowOff>
    </xdr:from>
    <xdr:to>
      <xdr:col>85</xdr:col>
      <xdr:colOff>127000</xdr:colOff>
      <xdr:row>95</xdr:row>
      <xdr:rowOff>109525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389483"/>
          <a:ext cx="8382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0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106668</xdr:rowOff>
    </xdr:from>
    <xdr:to>
      <xdr:col>81</xdr:col>
      <xdr:colOff>50800</xdr:colOff>
      <xdr:row>95</xdr:row>
      <xdr:rowOff>109525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63944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9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80130</xdr:rowOff>
    </xdr:from>
    <xdr:to>
      <xdr:col>76</xdr:col>
      <xdr:colOff>114300</xdr:colOff>
      <xdr:row>95</xdr:row>
      <xdr:rowOff>106668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3703300" y="16367880"/>
          <a:ext cx="889000" cy="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48261</xdr:rowOff>
    </xdr:from>
    <xdr:to>
      <xdr:col>71</xdr:col>
      <xdr:colOff>177800</xdr:colOff>
      <xdr:row>95</xdr:row>
      <xdr:rowOff>80130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6336011"/>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50933</xdr:rowOff>
    </xdr:from>
    <xdr:to>
      <xdr:col>85</xdr:col>
      <xdr:colOff>177800</xdr:colOff>
      <xdr:row>95</xdr:row>
      <xdr:rowOff>152533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3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29360</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3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58725</xdr:rowOff>
    </xdr:from>
    <xdr:to>
      <xdr:col>81</xdr:col>
      <xdr:colOff>101600</xdr:colOff>
      <xdr:row>95</xdr:row>
      <xdr:rowOff>160325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151452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4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55868</xdr:rowOff>
    </xdr:from>
    <xdr:to>
      <xdr:col>76</xdr:col>
      <xdr:colOff>165100</xdr:colOff>
      <xdr:row>95</xdr:row>
      <xdr:rowOff>157468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148595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4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29330</xdr:rowOff>
    </xdr:from>
    <xdr:to>
      <xdr:col>72</xdr:col>
      <xdr:colOff>38100</xdr:colOff>
      <xdr:row>95</xdr:row>
      <xdr:rowOff>130930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122057</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4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168911</xdr:rowOff>
    </xdr:from>
    <xdr:to>
      <xdr:col>67</xdr:col>
      <xdr:colOff>101600</xdr:colOff>
      <xdr:row>95</xdr:row>
      <xdr:rowOff>99061</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2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115588</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類似団体平均と比較して各項目において同等あるいは低い状況となっている。その中で商工費が高い状況となっているのは、コロナ禍における経済活動支援等によるものである。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また、民生費の金額が増加しているのは、物価高騰支援（非課税世帯給付等）事業によるものである。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財政調整基金残高については、合併当初からの剰余金積立により標準財政規模比が年々増加し、令和５年度では割合が</a:t>
          </a:r>
          <a:r>
            <a:rPr kumimoji="1" lang="en-US" altLang="ja-JP" sz="1400">
              <a:latin typeface="ＭＳ ゴシック" pitchFamily="49" charset="-128"/>
              <a:ea typeface="ＭＳ ゴシック" pitchFamily="49" charset="-128"/>
            </a:rPr>
            <a:t>45.21%</a:t>
          </a:r>
          <a:r>
            <a:rPr kumimoji="1" lang="ja-JP" altLang="en-US" sz="1400">
              <a:latin typeface="ＭＳ ゴシック" pitchFamily="49" charset="-128"/>
              <a:ea typeface="ＭＳ ゴシック" pitchFamily="49" charset="-128"/>
            </a:rPr>
            <a:t>となっている。また、実質収支額はいずれの年度も黒字を維持している。これは、退職者一部不補充による人件費の削減と経費削減によるもので、今後も経費削減に取り組み、健全な財政運営に努めていく。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一般会計からの支援により、いずれの年度も全ての会計において黒字となっていたが、公共下水道特別会計は、法適用化により赤字額はあるが、未収金等加味すれば、赤字団体とはならない状態である。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普通会計の元利償還金は、前年度に比べて</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百万円の減額となっており、これまでの新発債発行の抑制により、年々減少してきている。</a:t>
          </a:r>
        </a:p>
        <a:p>
          <a:r>
            <a:rPr kumimoji="1" lang="ja-JP" altLang="en-US" sz="1400">
              <a:latin typeface="ＭＳ ゴシック" pitchFamily="49" charset="-128"/>
              <a:ea typeface="ＭＳ ゴシック" pitchFamily="49" charset="-128"/>
            </a:rPr>
            <a:t>今後は、文化財収蔵展示施設や下水道整備等に多額の新発債が発行されるため、元利償還金の額は増加するものの、算入公債費等も増加することから、実質公債費比率の増加は緩やかになると見込まれる。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令和２年度に統合庁舎建設のため、地方債の発行により増加したものの、令和５年度は令和元年度程度の地方債現在高となり、公営企業債等繰入見込額においては償還等に伴い、減額となっている。 </a:t>
          </a:r>
        </a:p>
        <a:p>
          <a:r>
            <a:rPr kumimoji="1" lang="ja-JP" altLang="en-US" sz="1400">
              <a:latin typeface="ＭＳ ゴシック" pitchFamily="49" charset="-128"/>
              <a:ea typeface="ＭＳ ゴシック" pitchFamily="49" charset="-128"/>
            </a:rPr>
            <a:t>充当可能財源等は、地方債残高の減少とともに基準財政需要額算入見込額が減少しているものの、充当可能基金は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億円をキープしている。</a:t>
          </a:r>
        </a:p>
        <a:p>
          <a:r>
            <a:rPr kumimoji="1" lang="ja-JP" altLang="en-US" sz="1400">
              <a:latin typeface="ＭＳ ゴシック" pitchFamily="49" charset="-128"/>
              <a:ea typeface="ＭＳ ゴシック" pitchFamily="49" charset="-128"/>
            </a:rPr>
            <a:t>この結果、前年度までと同様に将来負担額を充当可能財源等が上回っていることからマイナス数値である。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元利償還に充当したため減債基金が減少。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公共施設の長寿命化のための財源として、公共施設整備基金を増額。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ふるさと納税寄附金による運用方法変更による減少。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普通交付税の合併算定替による特例措置の適用期間が終了したことによる補てん財源として今後は減少していく見込み。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公共施設の維持管理（長寿命化など）への財源充当や各種事業への財源充当により減少していく見込み。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児童生徒みらい基金：小中学校への図書購入費へ財源充当。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公共施設の長寿命化のための財源として、公共施設整備基金を増額。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ふるさと納税寄附金による運用方法変更による減少。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児童生徒みらい基金は町出身者の寄付により新たに基金創設。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公共施設整備基金：小中学校大規模改修や橋梁施設維持補修事業への財源充当により減少する見込み。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児童生徒みらい基金：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年を目途に、小中学校の図書費購入へ財源充当。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森林環境整備基金：森林環境譲与税とともに森林環境整備事業への財源として活用しながら今後も維持。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前年度、物価高騰支援事業対応のため、繰入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を行ったが、最終的に歳入歳出差額が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百万円となり、ルール分を積立したことによる増額。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普通交付税の追加交付、特別交付税が予算額を上回ったことによる増額。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普通交付税の合併算定替による特例措置の適用期間終了したことにより、今後は補てん財源として減少していく見込み。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元利償還に充当したため減債基金が減少。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統合庁舎建設に係る多額の新発債により令和６年度から地方債償還（元金）が大きく増額することから、償還財源として減少していく見込み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11891874</v>
      </c>
      <c r="BO4" s="371"/>
      <c r="BP4" s="371"/>
      <c r="BQ4" s="371"/>
      <c r="BR4" s="371"/>
      <c r="BS4" s="371"/>
      <c r="BT4" s="371"/>
      <c r="BU4" s="372"/>
      <c r="BV4" s="370">
        <v>13078286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13.4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11617568</v>
      </c>
      <c r="BO5" s="408"/>
      <c r="BP5" s="408"/>
      <c r="BQ5" s="408"/>
      <c r="BR5" s="408"/>
      <c r="BS5" s="408"/>
      <c r="BT5" s="408"/>
      <c r="BU5" s="409"/>
      <c r="BV5" s="407">
        <v>12166745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83.2</v>
      </c>
      <c r="CU5" s="405"/>
      <c r="CV5" s="405"/>
      <c r="CW5" s="405"/>
      <c r="CX5" s="405"/>
      <c r="CY5" s="405"/>
      <c r="CZ5" s="405"/>
      <c r="DA5" s="406"/>
      <c r="DB5" s="404">
        <v>82.9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274306</v>
      </c>
      <c r="BO6" s="408"/>
      <c r="BP6" s="408"/>
      <c r="BQ6" s="408"/>
      <c r="BR6" s="408"/>
      <c r="BS6" s="408"/>
      <c r="BT6" s="408"/>
      <c r="BU6" s="409"/>
      <c r="BV6" s="407">
        <v>911541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83.6</v>
      </c>
      <c r="CU6" s="445"/>
      <c r="CV6" s="445"/>
      <c r="CW6" s="445"/>
      <c r="CX6" s="445"/>
      <c r="CY6" s="445"/>
      <c r="CZ6" s="445"/>
      <c r="DA6" s="446"/>
      <c r="DB6" s="444">
        <v>83.8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35384</v>
      </c>
      <c r="BO7" s="408"/>
      <c r="BP7" s="408"/>
      <c r="BQ7" s="408"/>
      <c r="BR7" s="408"/>
      <c r="BS7" s="408"/>
      <c r="BT7" s="408"/>
      <c r="BU7" s="409"/>
      <c r="BV7" s="407">
        <v>17206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6746019</v>
      </c>
      <c r="CU7" s="408"/>
      <c r="CV7" s="408"/>
      <c r="CW7" s="408"/>
      <c r="CX7" s="408"/>
      <c r="CY7" s="408"/>
      <c r="CZ7" s="408"/>
      <c r="DA7" s="409"/>
      <c r="DB7" s="407">
        <v>6685556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238922</v>
      </c>
      <c r="BO8" s="408"/>
      <c r="BP8" s="408"/>
      <c r="BQ8" s="408"/>
      <c r="BR8" s="408"/>
      <c r="BS8" s="408"/>
      <c r="BT8" s="408"/>
      <c r="BU8" s="409"/>
      <c r="BV8" s="407">
        <v>894335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16809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-655413</v>
      </c>
      <c r="BO9" s="408"/>
      <c r="BP9" s="408"/>
      <c r="BQ9" s="408"/>
      <c r="BR9" s="408"/>
      <c r="BS9" s="408"/>
      <c r="BT9" s="408"/>
      <c r="BU9" s="409"/>
      <c r="BV9" s="407">
        <v>400441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14.1</v>
      </c>
      <c r="CU9" s="405"/>
      <c r="CV9" s="405"/>
      <c r="CW9" s="405"/>
      <c r="CX9" s="405"/>
      <c r="CY9" s="405"/>
      <c r="CZ9" s="405"/>
      <c r="DA9" s="406"/>
      <c r="DB9" s="404">
        <v>11.4</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18312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295</v>
      </c>
      <c r="BO10" s="408"/>
      <c r="BP10" s="408"/>
      <c r="BQ10" s="408"/>
      <c r="BR10" s="408"/>
      <c r="BS10" s="408"/>
      <c r="BT10" s="408"/>
      <c r="BU10" s="409"/>
      <c r="BV10" s="407">
        <v>285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16543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300000</v>
      </c>
      <c r="BO12" s="408"/>
      <c r="BP12" s="408"/>
      <c r="BQ12" s="408"/>
      <c r="BR12" s="408"/>
      <c r="BS12" s="408"/>
      <c r="BT12" s="408"/>
      <c r="BU12" s="409"/>
      <c r="BV12" s="407">
        <v>708474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16478</v>
      </c>
      <c r="S13" s="492"/>
      <c r="T13" s="492"/>
      <c r="U13" s="492"/>
      <c r="V13" s="493"/>
      <c r="W13" s="423" t="s">
        <v>131</v>
      </c>
      <c r="X13" s="424"/>
      <c r="Y13" s="424"/>
      <c r="Z13" s="424"/>
      <c r="AA13" s="424"/>
      <c r="AB13" s="414"/>
      <c r="AC13" s="458">
        <v>2014</v>
      </c>
      <c r="AD13" s="459"/>
      <c r="AE13" s="459"/>
      <c r="AF13" s="459"/>
      <c r="AG13" s="501"/>
      <c r="AH13" s="458">
        <v>2355</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-955118</v>
      </c>
      <c r="BO13" s="408"/>
      <c r="BP13" s="408"/>
      <c r="BQ13" s="408"/>
      <c r="BR13" s="408"/>
      <c r="BS13" s="408"/>
      <c r="BT13" s="408"/>
      <c r="BU13" s="409"/>
      <c r="BV13" s="407">
        <v>-307748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7.6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16965</v>
      </c>
      <c r="S14" s="492"/>
      <c r="T14" s="492"/>
      <c r="U14" s="492"/>
      <c r="V14" s="493"/>
      <c r="W14" s="397"/>
      <c r="X14" s="398"/>
      <c r="Y14" s="398"/>
      <c r="Z14" s="398"/>
      <c r="AA14" s="398"/>
      <c r="AB14" s="387"/>
      <c r="AC14" s="494">
        <v>22.9</v>
      </c>
      <c r="AD14" s="495"/>
      <c r="AE14" s="495"/>
      <c r="AF14" s="495"/>
      <c r="AG14" s="496"/>
      <c r="AH14" s="494">
        <v>25.3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16902</v>
      </c>
      <c r="S15" s="492"/>
      <c r="T15" s="492"/>
      <c r="U15" s="492"/>
      <c r="V15" s="493"/>
      <c r="W15" s="423" t="s">
        <v>137</v>
      </c>
      <c r="X15" s="424"/>
      <c r="Y15" s="424"/>
      <c r="Z15" s="424"/>
      <c r="AA15" s="424"/>
      <c r="AB15" s="414"/>
      <c r="AC15" s="458">
        <v>1932</v>
      </c>
      <c r="AD15" s="459"/>
      <c r="AE15" s="459"/>
      <c r="AF15" s="459"/>
      <c r="AG15" s="501"/>
      <c r="AH15" s="458">
        <v>2039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1846473</v>
      </c>
      <c r="BO15" s="371"/>
      <c r="BP15" s="371"/>
      <c r="BQ15" s="371"/>
      <c r="BR15" s="371"/>
      <c r="BS15" s="371"/>
      <c r="BT15" s="371"/>
      <c r="BU15" s="372"/>
      <c r="BV15" s="370">
        <v>1826795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v>
      </c>
      <c r="AD16" s="495"/>
      <c r="AE16" s="495"/>
      <c r="AF16" s="495"/>
      <c r="AG16" s="496"/>
      <c r="AH16" s="494">
        <v>21.9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6278040</v>
      </c>
      <c r="BO16" s="408"/>
      <c r="BP16" s="408"/>
      <c r="BQ16" s="408"/>
      <c r="BR16" s="408"/>
      <c r="BS16" s="408"/>
      <c r="BT16" s="408"/>
      <c r="BU16" s="409"/>
      <c r="BV16" s="407">
        <v>6177002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4840</v>
      </c>
      <c r="AD17" s="459"/>
      <c r="AE17" s="459"/>
      <c r="AF17" s="459"/>
      <c r="AG17" s="501"/>
      <c r="AH17" s="458">
        <v>4915</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2284219</v>
      </c>
      <c r="BO17" s="408"/>
      <c r="BP17" s="408"/>
      <c r="BQ17" s="408"/>
      <c r="BR17" s="408"/>
      <c r="BS17" s="408"/>
      <c r="BT17" s="408"/>
      <c r="BU17" s="409"/>
      <c r="BV17" s="407">
        <v>2268680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153.12</v>
      </c>
      <c r="M18" s="531"/>
      <c r="N18" s="531"/>
      <c r="O18" s="531"/>
      <c r="P18" s="531"/>
      <c r="Q18" s="531"/>
      <c r="R18" s="532"/>
      <c r="S18" s="532"/>
      <c r="T18" s="532"/>
      <c r="U18" s="532"/>
      <c r="V18" s="533"/>
      <c r="W18" s="425"/>
      <c r="X18" s="426"/>
      <c r="Y18" s="426"/>
      <c r="Z18" s="426"/>
      <c r="AA18" s="426"/>
      <c r="AB18" s="417"/>
      <c r="AC18" s="534">
        <v>55.1</v>
      </c>
      <c r="AD18" s="535"/>
      <c r="AE18" s="535"/>
      <c r="AF18" s="535"/>
      <c r="AG18" s="536"/>
      <c r="AH18" s="534">
        <v>52.8</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5637420</v>
      </c>
      <c r="BO18" s="408"/>
      <c r="BP18" s="408"/>
      <c r="BQ18" s="408"/>
      <c r="BR18" s="408"/>
      <c r="BS18" s="408"/>
      <c r="BT18" s="408"/>
      <c r="BU18" s="409"/>
      <c r="BV18" s="407">
        <v>5596840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110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8408192</v>
      </c>
      <c r="BO19" s="408"/>
      <c r="BP19" s="408"/>
      <c r="BQ19" s="408"/>
      <c r="BR19" s="408"/>
      <c r="BS19" s="408"/>
      <c r="BT19" s="408"/>
      <c r="BU19" s="409"/>
      <c r="BV19" s="407">
        <v>9207671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6263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11576373</v>
      </c>
      <c r="BO22" s="371"/>
      <c r="BP22" s="371"/>
      <c r="BQ22" s="371"/>
      <c r="BR22" s="371"/>
      <c r="BS22" s="371"/>
      <c r="BT22" s="371"/>
      <c r="BU22" s="372"/>
      <c r="BV22" s="370">
        <v>12354922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11441781</v>
      </c>
      <c r="BO23" s="408"/>
      <c r="BP23" s="408"/>
      <c r="BQ23" s="408"/>
      <c r="BR23" s="408"/>
      <c r="BS23" s="408"/>
      <c r="BT23" s="408"/>
      <c r="BU23" s="409"/>
      <c r="BV23" s="407">
        <v>12176677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7630</v>
      </c>
      <c r="R24" s="459"/>
      <c r="S24" s="459"/>
      <c r="T24" s="459"/>
      <c r="U24" s="459"/>
      <c r="V24" s="501"/>
      <c r="W24" s="553"/>
      <c r="X24" s="554"/>
      <c r="Y24" s="555"/>
      <c r="Z24" s="457" t="s">
        <v>161</v>
      </c>
      <c r="AA24" s="437"/>
      <c r="AB24" s="437"/>
      <c r="AC24" s="437"/>
      <c r="AD24" s="437"/>
      <c r="AE24" s="437"/>
      <c r="AF24" s="437"/>
      <c r="AG24" s="438"/>
      <c r="AH24" s="458">
        <v>160</v>
      </c>
      <c r="AI24" s="459"/>
      <c r="AJ24" s="459"/>
      <c r="AK24" s="459"/>
      <c r="AL24" s="501"/>
      <c r="AM24" s="458">
        <v>494880</v>
      </c>
      <c r="AN24" s="459"/>
      <c r="AO24" s="459"/>
      <c r="AP24" s="459"/>
      <c r="AQ24" s="459"/>
      <c r="AR24" s="501"/>
      <c r="AS24" s="458">
        <v>3093</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8081996</v>
      </c>
      <c r="BO24" s="408"/>
      <c r="BP24" s="408"/>
      <c r="BQ24" s="408"/>
      <c r="BR24" s="408"/>
      <c r="BS24" s="408"/>
      <c r="BT24" s="408"/>
      <c r="BU24" s="409"/>
      <c r="BV24" s="407">
        <v>8471838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6040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258222</v>
      </c>
      <c r="BO25" s="371"/>
      <c r="BP25" s="371"/>
      <c r="BQ25" s="371"/>
      <c r="BR25" s="371"/>
      <c r="BS25" s="371"/>
      <c r="BT25" s="371"/>
      <c r="BU25" s="372"/>
      <c r="BV25" s="370">
        <v>147172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5560</v>
      </c>
      <c r="R26" s="459"/>
      <c r="S26" s="459"/>
      <c r="T26" s="459"/>
      <c r="U26" s="459"/>
      <c r="V26" s="501"/>
      <c r="W26" s="553"/>
      <c r="X26" s="554"/>
      <c r="Y26" s="555"/>
      <c r="Z26" s="457" t="s">
        <v>167</v>
      </c>
      <c r="AA26" s="559"/>
      <c r="AB26" s="559"/>
      <c r="AC26" s="559"/>
      <c r="AD26" s="559"/>
      <c r="AE26" s="559"/>
      <c r="AF26" s="559"/>
      <c r="AG26" s="560"/>
      <c r="AH26" s="458">
        <v>9</v>
      </c>
      <c r="AI26" s="459"/>
      <c r="AJ26" s="459"/>
      <c r="AK26" s="459"/>
      <c r="AL26" s="501"/>
      <c r="AM26" s="458">
        <v>25596</v>
      </c>
      <c r="AN26" s="459"/>
      <c r="AO26" s="459"/>
      <c r="AP26" s="459"/>
      <c r="AQ26" s="459"/>
      <c r="AR26" s="501"/>
      <c r="AS26" s="458">
        <v>2844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2830</v>
      </c>
      <c r="R27" s="459"/>
      <c r="S27" s="459"/>
      <c r="T27" s="459"/>
      <c r="U27" s="459"/>
      <c r="V27" s="501"/>
      <c r="W27" s="553"/>
      <c r="X27" s="554"/>
      <c r="Y27" s="555"/>
      <c r="Z27" s="457" t="s">
        <v>170</v>
      </c>
      <c r="AA27" s="437"/>
      <c r="AB27" s="437"/>
      <c r="AC27" s="437"/>
      <c r="AD27" s="437"/>
      <c r="AE27" s="437"/>
      <c r="AF27" s="437"/>
      <c r="AG27" s="438"/>
      <c r="AH27" s="458">
        <v>1</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3050033</v>
      </c>
      <c r="BO28" s="371"/>
      <c r="BP28" s="371"/>
      <c r="BQ28" s="371"/>
      <c r="BR28" s="371"/>
      <c r="BS28" s="371"/>
      <c r="BT28" s="371"/>
      <c r="BU28" s="372"/>
      <c r="BV28" s="370">
        <v>2569738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2250</v>
      </c>
      <c r="R29" s="459"/>
      <c r="S29" s="459"/>
      <c r="T29" s="459"/>
      <c r="U29" s="459"/>
      <c r="V29" s="501"/>
      <c r="W29" s="556"/>
      <c r="X29" s="557"/>
      <c r="Y29" s="558"/>
      <c r="Z29" s="457" t="s">
        <v>177</v>
      </c>
      <c r="AA29" s="437"/>
      <c r="AB29" s="437"/>
      <c r="AC29" s="437"/>
      <c r="AD29" s="437"/>
      <c r="AE29" s="437"/>
      <c r="AF29" s="437"/>
      <c r="AG29" s="438"/>
      <c r="AH29" s="458">
        <v>161</v>
      </c>
      <c r="AI29" s="459"/>
      <c r="AJ29" s="459"/>
      <c r="AK29" s="459"/>
      <c r="AL29" s="501"/>
      <c r="AM29" s="458">
        <v>498023</v>
      </c>
      <c r="AN29" s="459"/>
      <c r="AO29" s="459"/>
      <c r="AP29" s="459"/>
      <c r="AQ29" s="459"/>
      <c r="AR29" s="501"/>
      <c r="AS29" s="458">
        <v>3093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2986753</v>
      </c>
      <c r="BO29" s="408"/>
      <c r="BP29" s="408"/>
      <c r="BQ29" s="408"/>
      <c r="BR29" s="408"/>
      <c r="BS29" s="408"/>
      <c r="BT29" s="408"/>
      <c r="BU29" s="409"/>
      <c r="BV29" s="407">
        <v>3098442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5487324</v>
      </c>
      <c r="BO30" s="527"/>
      <c r="BP30" s="527"/>
      <c r="BQ30" s="527"/>
      <c r="BR30" s="527"/>
      <c r="BS30" s="527"/>
      <c r="BT30" s="527"/>
      <c r="BU30" s="528"/>
      <c r="BV30" s="526">
        <v>5506462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南部町国民健康保険特別会計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南部町病院事業会計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南部町営地方卸売市場特別会計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八戸地域広域市町村圏事務組合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南部町健康増進公社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南部町学校給食センター特別会計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南部町介護保険特別会計（保険事業勘定）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IF('各会計、関係団体の財政状況及び健全化判断比率'!B34="","",'各会計、関係団体の財政状況及び健全化判断比率'!B34)</f>
        <v>南部町公共下水道事業特別会計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三戸地区環境整備事務組合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南部町農林漁業体験実習館事業特別会計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南部町後期高齢者医療特別会計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IF('各会計、関係団体の財政状況及び健全化判断比率'!B35="","",'各会計、関係団体の財政状況及び健全化判断比率'!B35)</f>
        <v>南部町農業集落排水事業特別会計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田子高原広域事務組合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南部町介護保険特別会計（介護サービス事業勘定）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青森県後期高齢者医療広域連合（一般会計）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青森県後期高齢者医療広域連合（特別会計）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青森県市町村総合事務組合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青森県市町村職員退職手当組合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青森県交通災害共済組合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八戸圏域水道企業団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6AseYKiWXGuB13HS+qBAtk7PJ/yg0ek5EVJl21/ucfCyKkDKodmK4+rnzPu5HHBVDfyYdcZUtAKfpCvEJw2Hg==" saltValue="vVHhlwYEoLQ5Yvt/gav4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1701822</v>
      </c>
      <c r="S5" s="613"/>
      <c r="T5" s="613"/>
      <c r="U5" s="613"/>
      <c r="V5" s="613"/>
      <c r="W5" s="613"/>
      <c r="X5" s="613"/>
      <c r="Y5" s="614"/>
      <c r="Z5" s="615">
        <v>14.3</v>
      </c>
      <c r="AA5" s="615"/>
      <c r="AB5" s="615"/>
      <c r="AC5" s="615"/>
      <c r="AD5" s="616">
        <v>1701822</v>
      </c>
      <c r="AE5" s="616"/>
      <c r="AF5" s="616"/>
      <c r="AG5" s="616"/>
      <c r="AH5" s="616"/>
      <c r="AI5" s="616"/>
      <c r="AJ5" s="616"/>
      <c r="AK5" s="616"/>
      <c r="AL5" s="617">
        <v>25.2</v>
      </c>
      <c r="AM5" s="618"/>
      <c r="AN5" s="618"/>
      <c r="AO5" s="619"/>
      <c r="AP5" s="609" t="s">
        <v>216</v>
      </c>
      <c r="AQ5" s="610"/>
      <c r="AR5" s="610"/>
      <c r="AS5" s="610"/>
      <c r="AT5" s="610"/>
      <c r="AU5" s="610"/>
      <c r="AV5" s="610"/>
      <c r="AW5" s="610"/>
      <c r="AX5" s="610"/>
      <c r="AY5" s="610"/>
      <c r="AZ5" s="610"/>
      <c r="BA5" s="610"/>
      <c r="BB5" s="610"/>
      <c r="BC5" s="610"/>
      <c r="BD5" s="610"/>
      <c r="BE5" s="610"/>
      <c r="BF5" s="611"/>
      <c r="BG5" s="623">
        <v>1701822</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150653</v>
      </c>
      <c r="S6" s="624"/>
      <c r="T6" s="624"/>
      <c r="U6" s="624"/>
      <c r="V6" s="624"/>
      <c r="W6" s="624"/>
      <c r="X6" s="624"/>
      <c r="Y6" s="625"/>
      <c r="Z6" s="626">
        <v>1.3</v>
      </c>
      <c r="AA6" s="626"/>
      <c r="AB6" s="626"/>
      <c r="AC6" s="626"/>
      <c r="AD6" s="627">
        <v>150653</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1701822</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98160</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98160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534</v>
      </c>
      <c r="S7" s="624"/>
      <c r="T7" s="624"/>
      <c r="U7" s="624"/>
      <c r="V7" s="624"/>
      <c r="W7" s="624"/>
      <c r="X7" s="624"/>
      <c r="Y7" s="625"/>
      <c r="Z7" s="626">
        <v>0</v>
      </c>
      <c r="AA7" s="626"/>
      <c r="AB7" s="626"/>
      <c r="AC7" s="626"/>
      <c r="AD7" s="627">
        <v>534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607958</v>
      </c>
      <c r="BH7" s="624"/>
      <c r="BI7" s="624"/>
      <c r="BJ7" s="624"/>
      <c r="BK7" s="624"/>
      <c r="BL7" s="624"/>
      <c r="BM7" s="624"/>
      <c r="BN7" s="625"/>
      <c r="BO7" s="626">
        <v>35.700000000000003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2244965</v>
      </c>
      <c r="CS7" s="624"/>
      <c r="CT7" s="624"/>
      <c r="CU7" s="624"/>
      <c r="CV7" s="624"/>
      <c r="CW7" s="624"/>
      <c r="CX7" s="624"/>
      <c r="CY7" s="625"/>
      <c r="CZ7" s="626">
        <v>19.3</v>
      </c>
      <c r="DA7" s="626"/>
      <c r="DB7" s="626"/>
      <c r="DC7" s="626"/>
      <c r="DD7" s="632">
        <v>91519</v>
      </c>
      <c r="DE7" s="624"/>
      <c r="DF7" s="624"/>
      <c r="DG7" s="624"/>
      <c r="DH7" s="624"/>
      <c r="DI7" s="624"/>
      <c r="DJ7" s="624"/>
      <c r="DK7" s="624"/>
      <c r="DL7" s="624"/>
      <c r="DM7" s="624"/>
      <c r="DN7" s="624"/>
      <c r="DO7" s="624"/>
      <c r="DP7" s="625"/>
      <c r="DQ7" s="632">
        <v>1597117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3986</v>
      </c>
      <c r="S8" s="624"/>
      <c r="T8" s="624"/>
      <c r="U8" s="624"/>
      <c r="V8" s="624"/>
      <c r="W8" s="624"/>
      <c r="X8" s="624"/>
      <c r="Y8" s="625"/>
      <c r="Z8" s="626">
        <v>0</v>
      </c>
      <c r="AA8" s="626"/>
      <c r="AB8" s="626"/>
      <c r="AC8" s="626"/>
      <c r="AD8" s="627">
        <v>3986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27335</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3370796</v>
      </c>
      <c r="CS8" s="624"/>
      <c r="CT8" s="624"/>
      <c r="CU8" s="624"/>
      <c r="CV8" s="624"/>
      <c r="CW8" s="624"/>
      <c r="CX8" s="624"/>
      <c r="CY8" s="625"/>
      <c r="CZ8" s="626">
        <v>29</v>
      </c>
      <c r="DA8" s="626"/>
      <c r="DB8" s="626"/>
      <c r="DC8" s="626"/>
      <c r="DD8" s="632" t="s">
        <v>122</v>
      </c>
      <c r="DE8" s="624"/>
      <c r="DF8" s="624"/>
      <c r="DG8" s="624"/>
      <c r="DH8" s="624"/>
      <c r="DI8" s="624"/>
      <c r="DJ8" s="624"/>
      <c r="DK8" s="624"/>
      <c r="DL8" s="624"/>
      <c r="DM8" s="624"/>
      <c r="DN8" s="624"/>
      <c r="DO8" s="624"/>
      <c r="DP8" s="625"/>
      <c r="DQ8" s="632">
        <v>1568781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4264</v>
      </c>
      <c r="S9" s="624"/>
      <c r="T9" s="624"/>
      <c r="U9" s="624"/>
      <c r="V9" s="624"/>
      <c r="W9" s="624"/>
      <c r="X9" s="624"/>
      <c r="Y9" s="625"/>
      <c r="Z9" s="626">
        <v>0</v>
      </c>
      <c r="AA9" s="626"/>
      <c r="AB9" s="626"/>
      <c r="AC9" s="626"/>
      <c r="AD9" s="627">
        <v>4264</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534152</v>
      </c>
      <c r="BH9" s="624"/>
      <c r="BI9" s="624"/>
      <c r="BJ9" s="624"/>
      <c r="BK9" s="624"/>
      <c r="BL9" s="624"/>
      <c r="BM9" s="624"/>
      <c r="BN9" s="625"/>
      <c r="BO9" s="626">
        <v>31.4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1039474</v>
      </c>
      <c r="CS9" s="624"/>
      <c r="CT9" s="624"/>
      <c r="CU9" s="624"/>
      <c r="CV9" s="624"/>
      <c r="CW9" s="624"/>
      <c r="CX9" s="624"/>
      <c r="CY9" s="625"/>
      <c r="CZ9" s="626">
        <v>8.9</v>
      </c>
      <c r="DA9" s="626"/>
      <c r="DB9" s="626"/>
      <c r="DC9" s="626"/>
      <c r="DD9" s="632">
        <v>68450</v>
      </c>
      <c r="DE9" s="624"/>
      <c r="DF9" s="624"/>
      <c r="DG9" s="624"/>
      <c r="DH9" s="624"/>
      <c r="DI9" s="624"/>
      <c r="DJ9" s="624"/>
      <c r="DK9" s="624"/>
      <c r="DL9" s="624"/>
      <c r="DM9" s="624"/>
      <c r="DN9" s="624"/>
      <c r="DO9" s="624"/>
      <c r="DP9" s="625"/>
      <c r="DQ9" s="632">
        <v>926209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29479</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387155</v>
      </c>
      <c r="S11" s="624"/>
      <c r="T11" s="624"/>
      <c r="U11" s="624"/>
      <c r="V11" s="624"/>
      <c r="W11" s="624"/>
      <c r="X11" s="624"/>
      <c r="Y11" s="625"/>
      <c r="Z11" s="628">
        <v>3.3</v>
      </c>
      <c r="AA11" s="629"/>
      <c r="AB11" s="629"/>
      <c r="AC11" s="635"/>
      <c r="AD11" s="632">
        <v>387155</v>
      </c>
      <c r="AE11" s="624"/>
      <c r="AF11" s="624"/>
      <c r="AG11" s="624"/>
      <c r="AH11" s="624"/>
      <c r="AI11" s="624"/>
      <c r="AJ11" s="624"/>
      <c r="AK11" s="625"/>
      <c r="AL11" s="628">
        <v>5.7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16992</v>
      </c>
      <c r="BH11" s="624"/>
      <c r="BI11" s="624"/>
      <c r="BJ11" s="624"/>
      <c r="BK11" s="624"/>
      <c r="BL11" s="624"/>
      <c r="BM11" s="624"/>
      <c r="BN11" s="625"/>
      <c r="BO11" s="626">
        <v>1</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713807</v>
      </c>
      <c r="CS11" s="624"/>
      <c r="CT11" s="624"/>
      <c r="CU11" s="624"/>
      <c r="CV11" s="624"/>
      <c r="CW11" s="624"/>
      <c r="CX11" s="624"/>
      <c r="CY11" s="625"/>
      <c r="CZ11" s="626">
        <v>6.1</v>
      </c>
      <c r="DA11" s="626"/>
      <c r="DB11" s="626"/>
      <c r="DC11" s="626"/>
      <c r="DD11" s="632">
        <v>76263</v>
      </c>
      <c r="DE11" s="624"/>
      <c r="DF11" s="624"/>
      <c r="DG11" s="624"/>
      <c r="DH11" s="624"/>
      <c r="DI11" s="624"/>
      <c r="DJ11" s="624"/>
      <c r="DK11" s="624"/>
      <c r="DL11" s="624"/>
      <c r="DM11" s="624"/>
      <c r="DN11" s="624"/>
      <c r="DO11" s="624"/>
      <c r="DP11" s="625"/>
      <c r="DQ11" s="632">
        <v>521444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920604</v>
      </c>
      <c r="BH12" s="624"/>
      <c r="BI12" s="624"/>
      <c r="BJ12" s="624"/>
      <c r="BK12" s="624"/>
      <c r="BL12" s="624"/>
      <c r="BM12" s="624"/>
      <c r="BN12" s="625"/>
      <c r="BO12" s="626">
        <v>54.1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608527</v>
      </c>
      <c r="CS12" s="624"/>
      <c r="CT12" s="624"/>
      <c r="CU12" s="624"/>
      <c r="CV12" s="624"/>
      <c r="CW12" s="624"/>
      <c r="CX12" s="624"/>
      <c r="CY12" s="625"/>
      <c r="CZ12" s="626">
        <v>5.2</v>
      </c>
      <c r="DA12" s="626"/>
      <c r="DB12" s="626"/>
      <c r="DC12" s="626"/>
      <c r="DD12" s="632">
        <v>8247</v>
      </c>
      <c r="DE12" s="624"/>
      <c r="DF12" s="624"/>
      <c r="DG12" s="624"/>
      <c r="DH12" s="624"/>
      <c r="DI12" s="624"/>
      <c r="DJ12" s="624"/>
      <c r="DK12" s="624"/>
      <c r="DL12" s="624"/>
      <c r="DM12" s="624"/>
      <c r="DN12" s="624"/>
      <c r="DO12" s="624"/>
      <c r="DP12" s="625"/>
      <c r="DQ12" s="632">
        <v>494858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918490</v>
      </c>
      <c r="BH13" s="624"/>
      <c r="BI13" s="624"/>
      <c r="BJ13" s="624"/>
      <c r="BK13" s="624"/>
      <c r="BL13" s="624"/>
      <c r="BM13" s="624"/>
      <c r="BN13" s="625"/>
      <c r="BO13" s="626">
        <v>54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783737</v>
      </c>
      <c r="CS13" s="624"/>
      <c r="CT13" s="624"/>
      <c r="CU13" s="624"/>
      <c r="CV13" s="624"/>
      <c r="CW13" s="624"/>
      <c r="CX13" s="624"/>
      <c r="CY13" s="625"/>
      <c r="CZ13" s="626">
        <v>6.7</v>
      </c>
      <c r="DA13" s="626"/>
      <c r="DB13" s="626"/>
      <c r="DC13" s="626"/>
      <c r="DD13" s="632">
        <v>358805</v>
      </c>
      <c r="DE13" s="624"/>
      <c r="DF13" s="624"/>
      <c r="DG13" s="624"/>
      <c r="DH13" s="624"/>
      <c r="DI13" s="624"/>
      <c r="DJ13" s="624"/>
      <c r="DK13" s="624"/>
      <c r="DL13" s="624"/>
      <c r="DM13" s="624"/>
      <c r="DN13" s="624"/>
      <c r="DO13" s="624"/>
      <c r="DP13" s="625"/>
      <c r="DQ13" s="632">
        <v>475528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782</v>
      </c>
      <c r="S14" s="624"/>
      <c r="T14" s="624"/>
      <c r="U14" s="624"/>
      <c r="V14" s="624"/>
      <c r="W14" s="624"/>
      <c r="X14" s="624"/>
      <c r="Y14" s="625"/>
      <c r="Z14" s="626">
        <v>0</v>
      </c>
      <c r="AA14" s="626"/>
      <c r="AB14" s="626"/>
      <c r="AC14" s="626"/>
      <c r="AD14" s="627">
        <v>782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76871</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471450</v>
      </c>
      <c r="CS14" s="624"/>
      <c r="CT14" s="624"/>
      <c r="CU14" s="624"/>
      <c r="CV14" s="624"/>
      <c r="CW14" s="624"/>
      <c r="CX14" s="624"/>
      <c r="CY14" s="625"/>
      <c r="CZ14" s="626">
        <v>4.0999999999999996</v>
      </c>
      <c r="DA14" s="626"/>
      <c r="DB14" s="626"/>
      <c r="DC14" s="626"/>
      <c r="DD14" s="632">
        <v>47544</v>
      </c>
      <c r="DE14" s="624"/>
      <c r="DF14" s="624"/>
      <c r="DG14" s="624"/>
      <c r="DH14" s="624"/>
      <c r="DI14" s="624"/>
      <c r="DJ14" s="624"/>
      <c r="DK14" s="624"/>
      <c r="DL14" s="624"/>
      <c r="DM14" s="624"/>
      <c r="DN14" s="624"/>
      <c r="DO14" s="624"/>
      <c r="DP14" s="625"/>
      <c r="DQ14" s="632">
        <v>424304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96389</v>
      </c>
      <c r="BH15" s="624"/>
      <c r="BI15" s="624"/>
      <c r="BJ15" s="624"/>
      <c r="BK15" s="624"/>
      <c r="BL15" s="624"/>
      <c r="BM15" s="624"/>
      <c r="BN15" s="625"/>
      <c r="BO15" s="626">
        <v>5.7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1075123</v>
      </c>
      <c r="CS15" s="624"/>
      <c r="CT15" s="624"/>
      <c r="CU15" s="624"/>
      <c r="CV15" s="624"/>
      <c r="CW15" s="624"/>
      <c r="CX15" s="624"/>
      <c r="CY15" s="625"/>
      <c r="CZ15" s="626">
        <v>9.3000000000000007</v>
      </c>
      <c r="DA15" s="626"/>
      <c r="DB15" s="626"/>
      <c r="DC15" s="626"/>
      <c r="DD15" s="632">
        <v>221058</v>
      </c>
      <c r="DE15" s="624"/>
      <c r="DF15" s="624"/>
      <c r="DG15" s="624"/>
      <c r="DH15" s="624"/>
      <c r="DI15" s="624"/>
      <c r="DJ15" s="624"/>
      <c r="DK15" s="624"/>
      <c r="DL15" s="624"/>
      <c r="DM15" s="624"/>
      <c r="DN15" s="624"/>
      <c r="DO15" s="624"/>
      <c r="DP15" s="625"/>
      <c r="DQ15" s="632">
        <v>837329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13517</v>
      </c>
      <c r="S16" s="624"/>
      <c r="T16" s="624"/>
      <c r="U16" s="624"/>
      <c r="V16" s="624"/>
      <c r="W16" s="624"/>
      <c r="X16" s="624"/>
      <c r="Y16" s="625"/>
      <c r="Z16" s="626">
        <v>0.1</v>
      </c>
      <c r="AA16" s="626"/>
      <c r="AB16" s="626"/>
      <c r="AC16" s="626"/>
      <c r="AD16" s="627">
        <v>13517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3972</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788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17214</v>
      </c>
      <c r="S17" s="624"/>
      <c r="T17" s="624"/>
      <c r="U17" s="624"/>
      <c r="V17" s="624"/>
      <c r="W17" s="624"/>
      <c r="X17" s="624"/>
      <c r="Y17" s="625"/>
      <c r="Z17" s="626">
        <v>0.1</v>
      </c>
      <c r="AA17" s="626"/>
      <c r="AB17" s="626"/>
      <c r="AC17" s="626"/>
      <c r="AD17" s="627">
        <v>17214</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1207528</v>
      </c>
      <c r="CS17" s="624"/>
      <c r="CT17" s="624"/>
      <c r="CU17" s="624"/>
      <c r="CV17" s="624"/>
      <c r="CW17" s="624"/>
      <c r="CX17" s="624"/>
      <c r="CY17" s="625"/>
      <c r="CZ17" s="626">
        <v>10.4</v>
      </c>
      <c r="DA17" s="626"/>
      <c r="DB17" s="626"/>
      <c r="DC17" s="626"/>
      <c r="DD17" s="632" t="s">
        <v>122</v>
      </c>
      <c r="DE17" s="624"/>
      <c r="DF17" s="624"/>
      <c r="DG17" s="624"/>
      <c r="DH17" s="624"/>
      <c r="DI17" s="624"/>
      <c r="DJ17" s="624"/>
      <c r="DK17" s="624"/>
      <c r="DL17" s="624"/>
      <c r="DM17" s="624"/>
      <c r="DN17" s="624"/>
      <c r="DO17" s="624"/>
      <c r="DP17" s="625"/>
      <c r="DQ17" s="632">
        <v>1189339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11684</v>
      </c>
      <c r="S18" s="624"/>
      <c r="T18" s="624"/>
      <c r="U18" s="624"/>
      <c r="V18" s="624"/>
      <c r="W18" s="624"/>
      <c r="X18" s="624"/>
      <c r="Y18" s="625"/>
      <c r="Z18" s="626">
        <v>0.1</v>
      </c>
      <c r="AA18" s="626"/>
      <c r="AB18" s="626"/>
      <c r="AC18" s="626"/>
      <c r="AD18" s="627">
        <v>11684</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11317</v>
      </c>
      <c r="S19" s="624"/>
      <c r="T19" s="624"/>
      <c r="U19" s="624"/>
      <c r="V19" s="624"/>
      <c r="W19" s="624"/>
      <c r="X19" s="624"/>
      <c r="Y19" s="625"/>
      <c r="Z19" s="626">
        <v>0.1</v>
      </c>
      <c r="AA19" s="626"/>
      <c r="AB19" s="626"/>
      <c r="AC19" s="626"/>
      <c r="AD19" s="627">
        <v>11317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367</v>
      </c>
      <c r="S20" s="624"/>
      <c r="T20" s="624"/>
      <c r="U20" s="624"/>
      <c r="V20" s="624"/>
      <c r="W20" s="624"/>
      <c r="X20" s="624"/>
      <c r="Y20" s="625"/>
      <c r="Z20" s="626">
        <v>0</v>
      </c>
      <c r="AA20" s="626"/>
      <c r="AB20" s="626"/>
      <c r="AC20" s="626"/>
      <c r="AD20" s="627">
        <v>367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11617568</v>
      </c>
      <c r="CS20" s="624"/>
      <c r="CT20" s="624"/>
      <c r="CU20" s="624"/>
      <c r="CV20" s="624"/>
      <c r="CW20" s="624"/>
      <c r="CX20" s="624"/>
      <c r="CY20" s="625"/>
      <c r="CZ20" s="626">
        <v>100</v>
      </c>
      <c r="DA20" s="626"/>
      <c r="DB20" s="626"/>
      <c r="DC20" s="626"/>
      <c r="DD20" s="632">
        <v>871886</v>
      </c>
      <c r="DE20" s="624"/>
      <c r="DF20" s="624"/>
      <c r="DG20" s="624"/>
      <c r="DH20" s="624"/>
      <c r="DI20" s="624"/>
      <c r="DJ20" s="624"/>
      <c r="DK20" s="624"/>
      <c r="DL20" s="624"/>
      <c r="DM20" s="624"/>
      <c r="DN20" s="624"/>
      <c r="DO20" s="624"/>
      <c r="DP20" s="625"/>
      <c r="DQ20" s="632">
        <v>8133886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5012955</v>
      </c>
      <c r="S21" s="624"/>
      <c r="T21" s="624"/>
      <c r="U21" s="624"/>
      <c r="V21" s="624"/>
      <c r="W21" s="624"/>
      <c r="X21" s="624"/>
      <c r="Y21" s="625"/>
      <c r="Z21" s="626">
        <v>42.2</v>
      </c>
      <c r="AA21" s="626"/>
      <c r="AB21" s="626"/>
      <c r="AC21" s="626"/>
      <c r="AD21" s="627">
        <v>4431567</v>
      </c>
      <c r="AE21" s="627"/>
      <c r="AF21" s="627"/>
      <c r="AG21" s="627"/>
      <c r="AH21" s="627"/>
      <c r="AI21" s="627"/>
      <c r="AJ21" s="627"/>
      <c r="AK21" s="627"/>
      <c r="AL21" s="628">
        <v>65.7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4431567</v>
      </c>
      <c r="S22" s="624"/>
      <c r="T22" s="624"/>
      <c r="U22" s="624"/>
      <c r="V22" s="624"/>
      <c r="W22" s="624"/>
      <c r="X22" s="624"/>
      <c r="Y22" s="625"/>
      <c r="Z22" s="626">
        <v>37.299999999999997</v>
      </c>
      <c r="AA22" s="626"/>
      <c r="AB22" s="626"/>
      <c r="AC22" s="626"/>
      <c r="AD22" s="627">
        <v>4431567</v>
      </c>
      <c r="AE22" s="627"/>
      <c r="AF22" s="627"/>
      <c r="AG22" s="627"/>
      <c r="AH22" s="627"/>
      <c r="AI22" s="627"/>
      <c r="AJ22" s="627"/>
      <c r="AK22" s="627"/>
      <c r="AL22" s="628">
        <v>65.7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581381</v>
      </c>
      <c r="S23" s="624"/>
      <c r="T23" s="624"/>
      <c r="U23" s="624"/>
      <c r="V23" s="624"/>
      <c r="W23" s="624"/>
      <c r="X23" s="624"/>
      <c r="Y23" s="625"/>
      <c r="Z23" s="626">
        <v>4.9000000000000004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4917000</v>
      </c>
      <c r="CS24" s="613"/>
      <c r="CT24" s="613"/>
      <c r="CU24" s="613"/>
      <c r="CV24" s="613"/>
      <c r="CW24" s="613"/>
      <c r="CX24" s="613"/>
      <c r="CY24" s="614"/>
      <c r="CZ24" s="617">
        <v>42.3</v>
      </c>
      <c r="DA24" s="618"/>
      <c r="DB24" s="618"/>
      <c r="DC24" s="634"/>
      <c r="DD24" s="655">
        <v>3268038</v>
      </c>
      <c r="DE24" s="613"/>
      <c r="DF24" s="613"/>
      <c r="DG24" s="613"/>
      <c r="DH24" s="613"/>
      <c r="DI24" s="613"/>
      <c r="DJ24" s="613"/>
      <c r="DK24" s="614"/>
      <c r="DL24" s="655">
        <v>2702457</v>
      </c>
      <c r="DM24" s="613"/>
      <c r="DN24" s="613"/>
      <c r="DO24" s="613"/>
      <c r="DP24" s="613"/>
      <c r="DQ24" s="613"/>
      <c r="DR24" s="613"/>
      <c r="DS24" s="613"/>
      <c r="DT24" s="613"/>
      <c r="DU24" s="613"/>
      <c r="DV24" s="614"/>
      <c r="DW24" s="617">
        <v>39.9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7304566</v>
      </c>
      <c r="S25" s="624"/>
      <c r="T25" s="624"/>
      <c r="U25" s="624"/>
      <c r="V25" s="624"/>
      <c r="W25" s="624"/>
      <c r="X25" s="624"/>
      <c r="Y25" s="625"/>
      <c r="Z25" s="626">
        <v>61.4</v>
      </c>
      <c r="AA25" s="626"/>
      <c r="AB25" s="626"/>
      <c r="AC25" s="626"/>
      <c r="AD25" s="627">
        <v>6723178</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1526451</v>
      </c>
      <c r="CS25" s="656"/>
      <c r="CT25" s="656"/>
      <c r="CU25" s="656"/>
      <c r="CV25" s="656"/>
      <c r="CW25" s="656"/>
      <c r="CX25" s="656"/>
      <c r="CY25" s="657"/>
      <c r="CZ25" s="628">
        <v>13.1</v>
      </c>
      <c r="DA25" s="653"/>
      <c r="DB25" s="653"/>
      <c r="DC25" s="658"/>
      <c r="DD25" s="632">
        <v>1459167</v>
      </c>
      <c r="DE25" s="656"/>
      <c r="DF25" s="656"/>
      <c r="DG25" s="656"/>
      <c r="DH25" s="656"/>
      <c r="DI25" s="656"/>
      <c r="DJ25" s="656"/>
      <c r="DK25" s="657"/>
      <c r="DL25" s="632">
        <v>1362158</v>
      </c>
      <c r="DM25" s="656"/>
      <c r="DN25" s="656"/>
      <c r="DO25" s="656"/>
      <c r="DP25" s="656"/>
      <c r="DQ25" s="656"/>
      <c r="DR25" s="656"/>
      <c r="DS25" s="656"/>
      <c r="DT25" s="656"/>
      <c r="DU25" s="656"/>
      <c r="DV25" s="657"/>
      <c r="DW25" s="628">
        <v>20.100000000000001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1798</v>
      </c>
      <c r="S26" s="624"/>
      <c r="T26" s="624"/>
      <c r="U26" s="624"/>
      <c r="V26" s="624"/>
      <c r="W26" s="624"/>
      <c r="X26" s="624"/>
      <c r="Y26" s="625"/>
      <c r="Z26" s="626">
        <v>0</v>
      </c>
      <c r="AA26" s="626"/>
      <c r="AB26" s="626"/>
      <c r="AC26" s="626"/>
      <c r="AD26" s="627">
        <v>1798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992956</v>
      </c>
      <c r="CS26" s="624"/>
      <c r="CT26" s="624"/>
      <c r="CU26" s="624"/>
      <c r="CV26" s="624"/>
      <c r="CW26" s="624"/>
      <c r="CX26" s="624"/>
      <c r="CY26" s="625"/>
      <c r="CZ26" s="628">
        <v>8.5</v>
      </c>
      <c r="DA26" s="653"/>
      <c r="DB26" s="653"/>
      <c r="DC26" s="658"/>
      <c r="DD26" s="632">
        <v>925672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72899</v>
      </c>
      <c r="S27" s="624"/>
      <c r="T27" s="624"/>
      <c r="U27" s="624"/>
      <c r="V27" s="624"/>
      <c r="W27" s="624"/>
      <c r="X27" s="624"/>
      <c r="Y27" s="625"/>
      <c r="Z27" s="626">
        <v>0.6</v>
      </c>
      <c r="AA27" s="626"/>
      <c r="AB27" s="626"/>
      <c r="AC27" s="626"/>
      <c r="AD27" s="627">
        <v>12206</v>
      </c>
      <c r="AE27" s="627"/>
      <c r="AF27" s="627"/>
      <c r="AG27" s="627"/>
      <c r="AH27" s="627"/>
      <c r="AI27" s="627"/>
      <c r="AJ27" s="627"/>
      <c r="AK27" s="627"/>
      <c r="AL27" s="628">
        <v>0.2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1701822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2183021</v>
      </c>
      <c r="CS27" s="656"/>
      <c r="CT27" s="656"/>
      <c r="CU27" s="656"/>
      <c r="CV27" s="656"/>
      <c r="CW27" s="656"/>
      <c r="CX27" s="656"/>
      <c r="CY27" s="657"/>
      <c r="CZ27" s="628">
        <v>18.8</v>
      </c>
      <c r="DA27" s="653"/>
      <c r="DB27" s="653"/>
      <c r="DC27" s="658"/>
      <c r="DD27" s="632">
        <v>619532</v>
      </c>
      <c r="DE27" s="656"/>
      <c r="DF27" s="656"/>
      <c r="DG27" s="656"/>
      <c r="DH27" s="656"/>
      <c r="DI27" s="656"/>
      <c r="DJ27" s="656"/>
      <c r="DK27" s="657"/>
      <c r="DL27" s="632">
        <v>150960</v>
      </c>
      <c r="DM27" s="656"/>
      <c r="DN27" s="656"/>
      <c r="DO27" s="656"/>
      <c r="DP27" s="656"/>
      <c r="DQ27" s="656"/>
      <c r="DR27" s="656"/>
      <c r="DS27" s="656"/>
      <c r="DT27" s="656"/>
      <c r="DU27" s="656"/>
      <c r="DV27" s="657"/>
      <c r="DW27" s="628">
        <v>2.2000000000000002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119501</v>
      </c>
      <c r="S28" s="624"/>
      <c r="T28" s="624"/>
      <c r="U28" s="624"/>
      <c r="V28" s="624"/>
      <c r="W28" s="624"/>
      <c r="X28" s="624"/>
      <c r="Y28" s="625"/>
      <c r="Z28" s="626">
        <v>1</v>
      </c>
      <c r="AA28" s="626"/>
      <c r="AB28" s="626"/>
      <c r="AC28" s="626"/>
      <c r="AD28" s="627">
        <v>3390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1207528</v>
      </c>
      <c r="CS28" s="624"/>
      <c r="CT28" s="624"/>
      <c r="CU28" s="624"/>
      <c r="CV28" s="624"/>
      <c r="CW28" s="624"/>
      <c r="CX28" s="624"/>
      <c r="CY28" s="625"/>
      <c r="CZ28" s="628">
        <v>10.4</v>
      </c>
      <c r="DA28" s="653"/>
      <c r="DB28" s="653"/>
      <c r="DC28" s="658"/>
      <c r="DD28" s="632">
        <v>1189339</v>
      </c>
      <c r="DE28" s="624"/>
      <c r="DF28" s="624"/>
      <c r="DG28" s="624"/>
      <c r="DH28" s="624"/>
      <c r="DI28" s="624"/>
      <c r="DJ28" s="624"/>
      <c r="DK28" s="625"/>
      <c r="DL28" s="632">
        <v>1189339</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10587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1207528</v>
      </c>
      <c r="CS29" s="656"/>
      <c r="CT29" s="656"/>
      <c r="CU29" s="656"/>
      <c r="CV29" s="656"/>
      <c r="CW29" s="656"/>
      <c r="CX29" s="656"/>
      <c r="CY29" s="657"/>
      <c r="CZ29" s="628">
        <v>10.4</v>
      </c>
      <c r="DA29" s="653"/>
      <c r="DB29" s="653"/>
      <c r="DC29" s="658"/>
      <c r="DD29" s="632">
        <v>1189339</v>
      </c>
      <c r="DE29" s="656"/>
      <c r="DF29" s="656"/>
      <c r="DG29" s="656"/>
      <c r="DH29" s="656"/>
      <c r="DI29" s="656"/>
      <c r="DJ29" s="656"/>
      <c r="DK29" s="657"/>
      <c r="DL29" s="632">
        <v>1189339</v>
      </c>
      <c r="DM29" s="656"/>
      <c r="DN29" s="656"/>
      <c r="DO29" s="656"/>
      <c r="DP29" s="656"/>
      <c r="DQ29" s="656"/>
      <c r="DR29" s="656"/>
      <c r="DS29" s="656"/>
      <c r="DT29" s="656"/>
      <c r="DU29" s="656"/>
      <c r="DV29" s="657"/>
      <c r="DW29" s="628">
        <v>17.5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1580483</v>
      </c>
      <c r="S30" s="624"/>
      <c r="T30" s="624"/>
      <c r="U30" s="624"/>
      <c r="V30" s="624"/>
      <c r="W30" s="624"/>
      <c r="X30" s="624"/>
      <c r="Y30" s="625"/>
      <c r="Z30" s="626">
        <v>13.3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1171682</v>
      </c>
      <c r="CS30" s="624"/>
      <c r="CT30" s="624"/>
      <c r="CU30" s="624"/>
      <c r="CV30" s="624"/>
      <c r="CW30" s="624"/>
      <c r="CX30" s="624"/>
      <c r="CY30" s="625"/>
      <c r="CZ30" s="628">
        <v>10.1</v>
      </c>
      <c r="DA30" s="653"/>
      <c r="DB30" s="653"/>
      <c r="DC30" s="658"/>
      <c r="DD30" s="632">
        <v>1154340</v>
      </c>
      <c r="DE30" s="624"/>
      <c r="DF30" s="624"/>
      <c r="DG30" s="624"/>
      <c r="DH30" s="624"/>
      <c r="DI30" s="624"/>
      <c r="DJ30" s="624"/>
      <c r="DK30" s="625"/>
      <c r="DL30" s="632">
        <v>1154340</v>
      </c>
      <c r="DM30" s="624"/>
      <c r="DN30" s="624"/>
      <c r="DO30" s="624"/>
      <c r="DP30" s="624"/>
      <c r="DQ30" s="624"/>
      <c r="DR30" s="624"/>
      <c r="DS30" s="624"/>
      <c r="DT30" s="624"/>
      <c r="DU30" s="624"/>
      <c r="DV30" s="625"/>
      <c r="DW30" s="628">
        <v>17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96.1</v>
      </c>
      <c r="BN31" s="667"/>
      <c r="BO31" s="667"/>
      <c r="BP31" s="667"/>
      <c r="BQ31" s="668"/>
      <c r="BR31" s="670">
        <v>99</v>
      </c>
      <c r="BS31" s="667"/>
      <c r="BT31" s="667"/>
      <c r="BU31" s="667"/>
      <c r="BV31" s="667"/>
      <c r="BW31" s="667"/>
      <c r="BX31" s="618">
        <v>96.3</v>
      </c>
      <c r="BY31" s="667"/>
      <c r="BZ31" s="667"/>
      <c r="CA31" s="667"/>
      <c r="CB31" s="668"/>
      <c r="CD31" s="663"/>
      <c r="CE31" s="664"/>
      <c r="CF31" s="620" t="s">
        <v>300</v>
      </c>
      <c r="CG31" s="621"/>
      <c r="CH31" s="621"/>
      <c r="CI31" s="621"/>
      <c r="CJ31" s="621"/>
      <c r="CK31" s="621"/>
      <c r="CL31" s="621"/>
      <c r="CM31" s="621"/>
      <c r="CN31" s="621"/>
      <c r="CO31" s="621"/>
      <c r="CP31" s="621"/>
      <c r="CQ31" s="622"/>
      <c r="CR31" s="623">
        <v>35846</v>
      </c>
      <c r="CS31" s="656"/>
      <c r="CT31" s="656"/>
      <c r="CU31" s="656"/>
      <c r="CV31" s="656"/>
      <c r="CW31" s="656"/>
      <c r="CX31" s="656"/>
      <c r="CY31" s="657"/>
      <c r="CZ31" s="628">
        <v>0.3</v>
      </c>
      <c r="DA31" s="653"/>
      <c r="DB31" s="653"/>
      <c r="DC31" s="658"/>
      <c r="DD31" s="632">
        <v>34999</v>
      </c>
      <c r="DE31" s="656"/>
      <c r="DF31" s="656"/>
      <c r="DG31" s="656"/>
      <c r="DH31" s="656"/>
      <c r="DI31" s="656"/>
      <c r="DJ31" s="656"/>
      <c r="DK31" s="657"/>
      <c r="DL31" s="632">
        <v>34999</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779370</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98.6</v>
      </c>
      <c r="BH32" s="656"/>
      <c r="BI32" s="656"/>
      <c r="BJ32" s="656"/>
      <c r="BK32" s="656"/>
      <c r="BL32" s="656"/>
      <c r="BM32" s="629">
        <v>96.3</v>
      </c>
      <c r="BN32" s="656"/>
      <c r="BO32" s="656"/>
      <c r="BP32" s="656"/>
      <c r="BQ32" s="669"/>
      <c r="BR32" s="680">
        <v>98.7</v>
      </c>
      <c r="BS32" s="656"/>
      <c r="BT32" s="656"/>
      <c r="BU32" s="656"/>
      <c r="BV32" s="656"/>
      <c r="BW32" s="656"/>
      <c r="BX32" s="629">
        <v>96.6</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113541</v>
      </c>
      <c r="S33" s="624"/>
      <c r="T33" s="624"/>
      <c r="U33" s="624"/>
      <c r="V33" s="624"/>
      <c r="W33" s="624"/>
      <c r="X33" s="624"/>
      <c r="Y33" s="625"/>
      <c r="Z33" s="626">
        <v>1</v>
      </c>
      <c r="AA33" s="626"/>
      <c r="AB33" s="626"/>
      <c r="AC33" s="626"/>
      <c r="AD33" s="627">
        <v>5096</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98.8</v>
      </c>
      <c r="BH33" s="682"/>
      <c r="BI33" s="682"/>
      <c r="BJ33" s="682"/>
      <c r="BK33" s="682"/>
      <c r="BL33" s="682"/>
      <c r="BM33" s="683">
        <v>95.6</v>
      </c>
      <c r="BN33" s="682"/>
      <c r="BO33" s="682"/>
      <c r="BP33" s="682"/>
      <c r="BQ33" s="684"/>
      <c r="BR33" s="681">
        <v>99</v>
      </c>
      <c r="BS33" s="682"/>
      <c r="BT33" s="682"/>
      <c r="BU33" s="682"/>
      <c r="BV33" s="682"/>
      <c r="BW33" s="682"/>
      <c r="BX33" s="683">
        <v>95.8</v>
      </c>
      <c r="BY33" s="682"/>
      <c r="BZ33" s="682"/>
      <c r="CA33" s="682"/>
      <c r="CB33" s="684"/>
      <c r="CD33" s="620" t="s">
        <v>307</v>
      </c>
      <c r="CE33" s="621"/>
      <c r="CF33" s="621"/>
      <c r="CG33" s="621"/>
      <c r="CH33" s="621"/>
      <c r="CI33" s="621"/>
      <c r="CJ33" s="621"/>
      <c r="CK33" s="621"/>
      <c r="CL33" s="621"/>
      <c r="CM33" s="621"/>
      <c r="CN33" s="621"/>
      <c r="CO33" s="621"/>
      <c r="CP33" s="621"/>
      <c r="CQ33" s="622"/>
      <c r="CR33" s="623">
        <v>5824710</v>
      </c>
      <c r="CS33" s="656"/>
      <c r="CT33" s="656"/>
      <c r="CU33" s="656"/>
      <c r="CV33" s="656"/>
      <c r="CW33" s="656"/>
      <c r="CX33" s="656"/>
      <c r="CY33" s="657"/>
      <c r="CZ33" s="628">
        <v>50.1</v>
      </c>
      <c r="DA33" s="653"/>
      <c r="DB33" s="653"/>
      <c r="DC33" s="658"/>
      <c r="DD33" s="632">
        <v>4530520</v>
      </c>
      <c r="DE33" s="656"/>
      <c r="DF33" s="656"/>
      <c r="DG33" s="656"/>
      <c r="DH33" s="656"/>
      <c r="DI33" s="656"/>
      <c r="DJ33" s="656"/>
      <c r="DK33" s="657"/>
      <c r="DL33" s="632">
        <v>2934963</v>
      </c>
      <c r="DM33" s="656"/>
      <c r="DN33" s="656"/>
      <c r="DO33" s="656"/>
      <c r="DP33" s="656"/>
      <c r="DQ33" s="656"/>
      <c r="DR33" s="656"/>
      <c r="DS33" s="656"/>
      <c r="DT33" s="656"/>
      <c r="DU33" s="656"/>
      <c r="DV33" s="657"/>
      <c r="DW33" s="628">
        <v>43.3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432860</v>
      </c>
      <c r="S34" s="624"/>
      <c r="T34" s="624"/>
      <c r="U34" s="624"/>
      <c r="V34" s="624"/>
      <c r="W34" s="624"/>
      <c r="X34" s="624"/>
      <c r="Y34" s="625"/>
      <c r="Z34" s="626">
        <v>3.6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2059581</v>
      </c>
      <c r="CS34" s="624"/>
      <c r="CT34" s="624"/>
      <c r="CU34" s="624"/>
      <c r="CV34" s="624"/>
      <c r="CW34" s="624"/>
      <c r="CX34" s="624"/>
      <c r="CY34" s="625"/>
      <c r="CZ34" s="628">
        <v>17.7</v>
      </c>
      <c r="DA34" s="653"/>
      <c r="DB34" s="653"/>
      <c r="DC34" s="658"/>
      <c r="DD34" s="632">
        <v>1645837</v>
      </c>
      <c r="DE34" s="624"/>
      <c r="DF34" s="624"/>
      <c r="DG34" s="624"/>
      <c r="DH34" s="624"/>
      <c r="DI34" s="624"/>
      <c r="DJ34" s="624"/>
      <c r="DK34" s="625"/>
      <c r="DL34" s="632">
        <v>908883</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854476</v>
      </c>
      <c r="S35" s="624"/>
      <c r="T35" s="624"/>
      <c r="U35" s="624"/>
      <c r="V35" s="624"/>
      <c r="W35" s="624"/>
      <c r="X35" s="624"/>
      <c r="Y35" s="625"/>
      <c r="Z35" s="626">
        <v>7.2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176509</v>
      </c>
      <c r="CS35" s="656"/>
      <c r="CT35" s="656"/>
      <c r="CU35" s="656"/>
      <c r="CV35" s="656"/>
      <c r="CW35" s="656"/>
      <c r="CX35" s="656"/>
      <c r="CY35" s="657"/>
      <c r="CZ35" s="628">
        <v>1.5</v>
      </c>
      <c r="DA35" s="653"/>
      <c r="DB35" s="653"/>
      <c r="DC35" s="658"/>
      <c r="DD35" s="632">
        <v>176509</v>
      </c>
      <c r="DE35" s="656"/>
      <c r="DF35" s="656"/>
      <c r="DG35" s="656"/>
      <c r="DH35" s="656"/>
      <c r="DI35" s="656"/>
      <c r="DJ35" s="656"/>
      <c r="DK35" s="657"/>
      <c r="DL35" s="632">
        <v>67743</v>
      </c>
      <c r="DM35" s="656"/>
      <c r="DN35" s="656"/>
      <c r="DO35" s="656"/>
      <c r="DP35" s="656"/>
      <c r="DQ35" s="656"/>
      <c r="DR35" s="656"/>
      <c r="DS35" s="656"/>
      <c r="DT35" s="656"/>
      <c r="DU35" s="656"/>
      <c r="DV35" s="657"/>
      <c r="DW35" s="628">
        <v>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121541</v>
      </c>
      <c r="S36" s="624"/>
      <c r="T36" s="624"/>
      <c r="U36" s="624"/>
      <c r="V36" s="624"/>
      <c r="W36" s="624"/>
      <c r="X36" s="624"/>
      <c r="Y36" s="625"/>
      <c r="Z36" s="626">
        <v>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1484519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2254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1695482</v>
      </c>
      <c r="CS36" s="624"/>
      <c r="CT36" s="624"/>
      <c r="CU36" s="624"/>
      <c r="CV36" s="624"/>
      <c r="CW36" s="624"/>
      <c r="CX36" s="624"/>
      <c r="CY36" s="625"/>
      <c r="CZ36" s="628">
        <v>14.6</v>
      </c>
      <c r="DA36" s="653"/>
      <c r="DB36" s="653"/>
      <c r="DC36" s="658"/>
      <c r="DD36" s="632">
        <v>1458329</v>
      </c>
      <c r="DE36" s="624"/>
      <c r="DF36" s="624"/>
      <c r="DG36" s="624"/>
      <c r="DH36" s="624"/>
      <c r="DI36" s="624"/>
      <c r="DJ36" s="624"/>
      <c r="DK36" s="625"/>
      <c r="DL36" s="632">
        <v>920652</v>
      </c>
      <c r="DM36" s="624"/>
      <c r="DN36" s="624"/>
      <c r="DO36" s="624"/>
      <c r="DP36" s="624"/>
      <c r="DQ36" s="624"/>
      <c r="DR36" s="624"/>
      <c r="DS36" s="624"/>
      <c r="DT36" s="624"/>
      <c r="DU36" s="624"/>
      <c r="DV36" s="625"/>
      <c r="DW36" s="628">
        <v>13.6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107119</v>
      </c>
      <c r="S37" s="624"/>
      <c r="T37" s="624"/>
      <c r="U37" s="624"/>
      <c r="V37" s="624"/>
      <c r="W37" s="624"/>
      <c r="X37" s="624"/>
      <c r="Y37" s="625"/>
      <c r="Z37" s="626">
        <v>0.9</v>
      </c>
      <c r="AA37" s="626"/>
      <c r="AB37" s="626"/>
      <c r="AC37" s="626"/>
      <c r="AD37" s="627">
        <v>1380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300000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-28170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667404</v>
      </c>
      <c r="CS37" s="656"/>
      <c r="CT37" s="656"/>
      <c r="CU37" s="656"/>
      <c r="CV37" s="656"/>
      <c r="CW37" s="656"/>
      <c r="CX37" s="656"/>
      <c r="CY37" s="657"/>
      <c r="CZ37" s="628">
        <v>5.7</v>
      </c>
      <c r="DA37" s="653"/>
      <c r="DB37" s="653"/>
      <c r="DC37" s="658"/>
      <c r="DD37" s="632">
        <v>632604</v>
      </c>
      <c r="DE37" s="656"/>
      <c r="DF37" s="656"/>
      <c r="DG37" s="656"/>
      <c r="DH37" s="656"/>
      <c r="DI37" s="656"/>
      <c r="DJ37" s="656"/>
      <c r="DK37" s="657"/>
      <c r="DL37" s="632">
        <v>632604</v>
      </c>
      <c r="DM37" s="656"/>
      <c r="DN37" s="656"/>
      <c r="DO37" s="656"/>
      <c r="DP37" s="656"/>
      <c r="DQ37" s="656"/>
      <c r="DR37" s="656"/>
      <c r="DS37" s="656"/>
      <c r="DT37" s="656"/>
      <c r="DU37" s="656"/>
      <c r="DV37" s="657"/>
      <c r="DW37" s="628">
        <v>9.3000000000000007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393133</v>
      </c>
      <c r="S38" s="624"/>
      <c r="T38" s="624"/>
      <c r="U38" s="624"/>
      <c r="V38" s="624"/>
      <c r="W38" s="624"/>
      <c r="X38" s="624"/>
      <c r="Y38" s="625"/>
      <c r="Z38" s="626">
        <v>3.3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247904</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2664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1227132</v>
      </c>
      <c r="CS38" s="624"/>
      <c r="CT38" s="624"/>
      <c r="CU38" s="624"/>
      <c r="CV38" s="624"/>
      <c r="CW38" s="624"/>
      <c r="CX38" s="624"/>
      <c r="CY38" s="625"/>
      <c r="CZ38" s="628">
        <v>10.6</v>
      </c>
      <c r="DA38" s="653"/>
      <c r="DB38" s="653"/>
      <c r="DC38" s="658"/>
      <c r="DD38" s="632">
        <v>1037685</v>
      </c>
      <c r="DE38" s="624"/>
      <c r="DF38" s="624"/>
      <c r="DG38" s="624"/>
      <c r="DH38" s="624"/>
      <c r="DI38" s="624"/>
      <c r="DJ38" s="624"/>
      <c r="DK38" s="625"/>
      <c r="DL38" s="632">
        <v>1037685</v>
      </c>
      <c r="DM38" s="624"/>
      <c r="DN38" s="624"/>
      <c r="DO38" s="624"/>
      <c r="DP38" s="624"/>
      <c r="DQ38" s="624"/>
      <c r="DR38" s="624"/>
      <c r="DS38" s="624"/>
      <c r="DT38" s="624"/>
      <c r="DU38" s="624"/>
      <c r="DV38" s="625"/>
      <c r="DW38" s="628">
        <v>15.3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30823</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4027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664406</v>
      </c>
      <c r="CS39" s="656"/>
      <c r="CT39" s="656"/>
      <c r="CU39" s="656"/>
      <c r="CV39" s="656"/>
      <c r="CW39" s="656"/>
      <c r="CX39" s="656"/>
      <c r="CY39" s="657"/>
      <c r="CZ39" s="628">
        <v>5.7</v>
      </c>
      <c r="DA39" s="653"/>
      <c r="DB39" s="653"/>
      <c r="DC39" s="658"/>
      <c r="DD39" s="632">
        <v>212160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30233</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9483</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1600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11891874</v>
      </c>
      <c r="S41" s="696"/>
      <c r="T41" s="696"/>
      <c r="U41" s="696"/>
      <c r="V41" s="696"/>
      <c r="W41" s="696"/>
      <c r="X41" s="696"/>
      <c r="Y41" s="700"/>
      <c r="Z41" s="701">
        <v>100</v>
      </c>
      <c r="AA41" s="701"/>
      <c r="AB41" s="701"/>
      <c r="AC41" s="701"/>
      <c r="AD41" s="702">
        <v>6747048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179358</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716951</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396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875858</v>
      </c>
      <c r="CS42" s="656"/>
      <c r="CT42" s="656"/>
      <c r="CU42" s="656"/>
      <c r="CV42" s="656"/>
      <c r="CW42" s="656"/>
      <c r="CX42" s="656"/>
      <c r="CY42" s="657"/>
      <c r="CZ42" s="628">
        <v>7.5</v>
      </c>
      <c r="DA42" s="653"/>
      <c r="DB42" s="653"/>
      <c r="DC42" s="658"/>
      <c r="DD42" s="632">
        <v>335328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30454</v>
      </c>
      <c r="CS43" s="656"/>
      <c r="CT43" s="656"/>
      <c r="CU43" s="656"/>
      <c r="CV43" s="656"/>
      <c r="CW43" s="656"/>
      <c r="CX43" s="656"/>
      <c r="CY43" s="657"/>
      <c r="CZ43" s="628">
        <v>0.3</v>
      </c>
      <c r="DA43" s="653"/>
      <c r="DB43" s="653"/>
      <c r="DC43" s="658"/>
      <c r="DD43" s="632">
        <v>30454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871886</v>
      </c>
      <c r="CS44" s="624"/>
      <c r="CT44" s="624"/>
      <c r="CU44" s="624"/>
      <c r="CV44" s="624"/>
      <c r="CW44" s="624"/>
      <c r="CX44" s="624"/>
      <c r="CY44" s="625"/>
      <c r="CZ44" s="628">
        <v>7.5</v>
      </c>
      <c r="DA44" s="629"/>
      <c r="DB44" s="629"/>
      <c r="DC44" s="635"/>
      <c r="DD44" s="632">
        <v>334540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357603</v>
      </c>
      <c r="CS45" s="656"/>
      <c r="CT45" s="656"/>
      <c r="CU45" s="656"/>
      <c r="CV45" s="656"/>
      <c r="CW45" s="656"/>
      <c r="CX45" s="656"/>
      <c r="CY45" s="657"/>
      <c r="CZ45" s="628">
        <v>3.1</v>
      </c>
      <c r="DA45" s="653"/>
      <c r="DB45" s="653"/>
      <c r="DC45" s="658"/>
      <c r="DD45" s="632">
        <v>33757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440515</v>
      </c>
      <c r="CS46" s="624"/>
      <c r="CT46" s="624"/>
      <c r="CU46" s="624"/>
      <c r="CV46" s="624"/>
      <c r="CW46" s="624"/>
      <c r="CX46" s="624"/>
      <c r="CY46" s="625"/>
      <c r="CZ46" s="628">
        <v>3.8</v>
      </c>
      <c r="DA46" s="629"/>
      <c r="DB46" s="629"/>
      <c r="DC46" s="635"/>
      <c r="DD46" s="632">
        <v>298915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3972</v>
      </c>
      <c r="CS47" s="656"/>
      <c r="CT47" s="656"/>
      <c r="CU47" s="656"/>
      <c r="CV47" s="656"/>
      <c r="CW47" s="656"/>
      <c r="CX47" s="656"/>
      <c r="CY47" s="657"/>
      <c r="CZ47" s="628">
        <v>0</v>
      </c>
      <c r="DA47" s="653"/>
      <c r="DB47" s="653"/>
      <c r="DC47" s="658"/>
      <c r="DD47" s="632">
        <v>788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11617568</v>
      </c>
      <c r="CS49" s="682"/>
      <c r="CT49" s="682"/>
      <c r="CU49" s="682"/>
      <c r="CV49" s="682"/>
      <c r="CW49" s="682"/>
      <c r="CX49" s="682"/>
      <c r="CY49" s="711"/>
      <c r="CZ49" s="703">
        <v>100</v>
      </c>
      <c r="DA49" s="712"/>
      <c r="DB49" s="712"/>
      <c r="DC49" s="713"/>
      <c r="DD49" s="714">
        <v>8133886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8bM0DnThu250trEocGdSu/9+H4zPRniQwoEivbNoRvHWkth1XsKvY7jVf8nZP3XBQaNoTR528l0MtK5JSe+1Wg==" saltValue="WY1F/fEE8R9W+aYIzN+Mj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11781</v>
      </c>
      <c r="R7" s="753"/>
      <c r="S7" s="753"/>
      <c r="T7" s="753"/>
      <c r="U7" s="753"/>
      <c r="V7" s="753">
        <v>11370</v>
      </c>
      <c r="W7" s="753"/>
      <c r="X7" s="753"/>
      <c r="Y7" s="753"/>
      <c r="Z7" s="753"/>
      <c r="AA7" s="753">
        <f>Q7-V7</f>
        <v>411</v>
      </c>
      <c r="AB7" s="753"/>
      <c r="AC7" s="753"/>
      <c r="AD7" s="753"/>
      <c r="AE7" s="754"/>
      <c r="AF7" s="755">
        <v>238</v>
      </c>
      <c r="AG7" s="756"/>
      <c r="AH7" s="756"/>
      <c r="AI7" s="756"/>
      <c r="AJ7" s="757"/>
      <c r="AK7" s="758">
        <v>854</v>
      </c>
      <c r="AL7" s="759"/>
      <c r="AM7" s="759"/>
      <c r="AN7" s="759"/>
      <c r="AO7" s="759"/>
      <c r="AP7" s="759">
        <v>11576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564</v>
      </c>
      <c r="BT7" s="747"/>
      <c r="BU7" s="747"/>
      <c r="BV7" s="747"/>
      <c r="BW7" s="747"/>
      <c r="BX7" s="747"/>
      <c r="BY7" s="747"/>
      <c r="BZ7" s="747"/>
      <c r="CA7" s="747"/>
      <c r="CB7" s="747"/>
      <c r="CC7" s="747"/>
      <c r="CD7" s="747"/>
      <c r="CE7" s="747"/>
      <c r="CF7" s="747"/>
      <c r="CG7" s="762"/>
      <c r="CH7" s="743">
        <v>25</v>
      </c>
      <c r="CI7" s="744"/>
      <c r="CJ7" s="744"/>
      <c r="CK7" s="744"/>
      <c r="CL7" s="745"/>
      <c r="CM7" s="743">
        <v>72</v>
      </c>
      <c r="CN7" s="744"/>
      <c r="CO7" s="744"/>
      <c r="CP7" s="744"/>
      <c r="CQ7" s="745"/>
      <c r="CR7" s="743">
        <v>10</v>
      </c>
      <c r="CS7" s="744"/>
      <c r="CT7" s="744"/>
      <c r="CU7" s="744"/>
      <c r="CV7" s="745"/>
      <c r="CW7" s="743">
        <v>0</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58</v>
      </c>
      <c r="R8" s="784"/>
      <c r="S8" s="784"/>
      <c r="T8" s="784"/>
      <c r="U8" s="784"/>
      <c r="V8" s="784">
        <v>166</v>
      </c>
      <c r="W8" s="784"/>
      <c r="X8" s="784"/>
      <c r="Y8" s="784"/>
      <c r="Z8" s="784"/>
      <c r="AA8" s="784">
        <f>Q8-V8</f>
        <v>-108</v>
      </c>
      <c r="AB8" s="784"/>
      <c r="AC8" s="784"/>
      <c r="AD8" s="784"/>
      <c r="AE8" s="785"/>
      <c r="AF8" s="786" t="s">
        <v>122</v>
      </c>
      <c r="AG8" s="787"/>
      <c r="AH8" s="787"/>
      <c r="AI8" s="787"/>
      <c r="AJ8" s="788"/>
      <c r="AK8" s="769">
        <v>108</v>
      </c>
      <c r="AL8" s="770"/>
      <c r="AM8" s="770"/>
      <c r="AN8" s="770"/>
      <c r="AO8" s="770"/>
      <c r="AP8" s="770" t="s">
        <v>566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53</v>
      </c>
      <c r="R9" s="784"/>
      <c r="S9" s="784"/>
      <c r="T9" s="784"/>
      <c r="U9" s="784"/>
      <c r="V9" s="784">
        <v>81</v>
      </c>
      <c r="W9" s="784"/>
      <c r="X9" s="784"/>
      <c r="Y9" s="784"/>
      <c r="Z9" s="784"/>
      <c r="AA9" s="784">
        <f>Q9-V9</f>
        <v>-28</v>
      </c>
      <c r="AB9" s="784"/>
      <c r="AC9" s="784"/>
      <c r="AD9" s="784"/>
      <c r="AE9" s="785"/>
      <c r="AF9" s="786">
        <v>1</v>
      </c>
      <c r="AG9" s="787"/>
      <c r="AH9" s="787"/>
      <c r="AI9" s="787"/>
      <c r="AJ9" s="788"/>
      <c r="AK9" s="769">
        <v>29</v>
      </c>
      <c r="AL9" s="770"/>
      <c r="AM9" s="770"/>
      <c r="AN9" s="770"/>
      <c r="AO9" s="770"/>
      <c r="AP9" s="770" t="s">
        <v>566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f>Q7+Q8+Q9</f>
        <v>11892</v>
      </c>
      <c r="R23" s="793"/>
      <c r="S23" s="793"/>
      <c r="T23" s="793"/>
      <c r="U23" s="793"/>
      <c r="V23" s="793">
        <f>V7+V8+V9</f>
        <v>11617</v>
      </c>
      <c r="W23" s="793"/>
      <c r="X23" s="793"/>
      <c r="Y23" s="793"/>
      <c r="Z23" s="793"/>
      <c r="AA23" s="793">
        <f>AA7+AA8+AA9</f>
        <v>275</v>
      </c>
      <c r="AB23" s="793"/>
      <c r="AC23" s="793"/>
      <c r="AD23" s="793"/>
      <c r="AE23" s="794"/>
      <c r="AF23" s="795">
        <v>239</v>
      </c>
      <c r="AG23" s="793"/>
      <c r="AH23" s="793"/>
      <c r="AI23" s="793"/>
      <c r="AJ23" s="796"/>
      <c r="AK23" s="797"/>
      <c r="AL23" s="798"/>
      <c r="AM23" s="798"/>
      <c r="AN23" s="798"/>
      <c r="AO23" s="798"/>
      <c r="AP23" s="793">
        <v>11576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2233</v>
      </c>
      <c r="R28" s="823"/>
      <c r="S28" s="823"/>
      <c r="T28" s="823"/>
      <c r="U28" s="823"/>
      <c r="V28" s="823">
        <v>2231</v>
      </c>
      <c r="W28" s="823"/>
      <c r="X28" s="823"/>
      <c r="Y28" s="823"/>
      <c r="Z28" s="823"/>
      <c r="AA28" s="823">
        <f>Q28-V28</f>
        <v>2</v>
      </c>
      <c r="AB28" s="823"/>
      <c r="AC28" s="823"/>
      <c r="AD28" s="823"/>
      <c r="AE28" s="824"/>
      <c r="AF28" s="825">
        <v>2</v>
      </c>
      <c r="AG28" s="823"/>
      <c r="AH28" s="823"/>
      <c r="AI28" s="823"/>
      <c r="AJ28" s="826"/>
      <c r="AK28" s="827">
        <v>199</v>
      </c>
      <c r="AL28" s="828"/>
      <c r="AM28" s="828"/>
      <c r="AN28" s="828"/>
      <c r="AO28" s="828"/>
      <c r="AP28" s="828" t="s">
        <v>492</v>
      </c>
      <c r="AQ28" s="828"/>
      <c r="AR28" s="828"/>
      <c r="AS28" s="828"/>
      <c r="AT28" s="828"/>
      <c r="AU28" s="828" t="s">
        <v>492</v>
      </c>
      <c r="AV28" s="828"/>
      <c r="AW28" s="828"/>
      <c r="AX28" s="828"/>
      <c r="AY28" s="828"/>
      <c r="AZ28" s="829" t="s">
        <v>565</v>
      </c>
      <c r="BA28" s="830"/>
      <c r="BB28" s="830"/>
      <c r="BC28" s="830"/>
      <c r="BD28" s="831"/>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2796</v>
      </c>
      <c r="R29" s="784"/>
      <c r="S29" s="784"/>
      <c r="T29" s="784"/>
      <c r="U29" s="784"/>
      <c r="V29" s="784">
        <v>2694</v>
      </c>
      <c r="W29" s="784"/>
      <c r="X29" s="784"/>
      <c r="Y29" s="784"/>
      <c r="Z29" s="784"/>
      <c r="AA29" s="785">
        <f>Q29-V29</f>
        <v>102</v>
      </c>
      <c r="AB29" s="787"/>
      <c r="AC29" s="787"/>
      <c r="AD29" s="787"/>
      <c r="AE29" s="788"/>
      <c r="AF29" s="786">
        <v>102</v>
      </c>
      <c r="AG29" s="787"/>
      <c r="AH29" s="787"/>
      <c r="AI29" s="787"/>
      <c r="AJ29" s="788"/>
      <c r="AK29" s="838">
        <v>401</v>
      </c>
      <c r="AL29" s="832"/>
      <c r="AM29" s="832"/>
      <c r="AN29" s="832"/>
      <c r="AO29" s="832"/>
      <c r="AP29" s="832" t="s">
        <v>492</v>
      </c>
      <c r="AQ29" s="832"/>
      <c r="AR29" s="832"/>
      <c r="AS29" s="832"/>
      <c r="AT29" s="832"/>
      <c r="AU29" s="832" t="s">
        <v>492</v>
      </c>
      <c r="AV29" s="832"/>
      <c r="AW29" s="832"/>
      <c r="AX29" s="832"/>
      <c r="AY29" s="832"/>
      <c r="AZ29" s="833" t="s">
        <v>565</v>
      </c>
      <c r="BA29" s="834"/>
      <c r="BB29" s="834"/>
      <c r="BC29" s="834"/>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269</v>
      </c>
      <c r="R30" s="784"/>
      <c r="S30" s="784"/>
      <c r="T30" s="784"/>
      <c r="U30" s="784"/>
      <c r="V30" s="784">
        <v>269</v>
      </c>
      <c r="W30" s="784"/>
      <c r="X30" s="784"/>
      <c r="Y30" s="784"/>
      <c r="Z30" s="784"/>
      <c r="AA30" s="785" t="s">
        <v>565</v>
      </c>
      <c r="AB30" s="787"/>
      <c r="AC30" s="787"/>
      <c r="AD30" s="787"/>
      <c r="AE30" s="788"/>
      <c r="AF30" s="786">
        <v>0</v>
      </c>
      <c r="AG30" s="787"/>
      <c r="AH30" s="787"/>
      <c r="AI30" s="787"/>
      <c r="AJ30" s="788"/>
      <c r="AK30" s="838">
        <v>88</v>
      </c>
      <c r="AL30" s="832"/>
      <c r="AM30" s="832"/>
      <c r="AN30" s="832"/>
      <c r="AO30" s="832"/>
      <c r="AP30" s="832" t="s">
        <v>492</v>
      </c>
      <c r="AQ30" s="832"/>
      <c r="AR30" s="832"/>
      <c r="AS30" s="832"/>
      <c r="AT30" s="832"/>
      <c r="AU30" s="832" t="s">
        <v>492</v>
      </c>
      <c r="AV30" s="832"/>
      <c r="AW30" s="832"/>
      <c r="AX30" s="832"/>
      <c r="AY30" s="832"/>
      <c r="AZ30" s="833" t="s">
        <v>565</v>
      </c>
      <c r="BA30" s="834"/>
      <c r="BB30" s="834"/>
      <c r="BC30" s="834"/>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5</v>
      </c>
      <c r="R31" s="784"/>
      <c r="S31" s="784"/>
      <c r="T31" s="784"/>
      <c r="U31" s="784"/>
      <c r="V31" s="784">
        <v>5</v>
      </c>
      <c r="W31" s="784"/>
      <c r="X31" s="784"/>
      <c r="Y31" s="784"/>
      <c r="Z31" s="784"/>
      <c r="AA31" s="785" t="s">
        <v>492</v>
      </c>
      <c r="AB31" s="787"/>
      <c r="AC31" s="787"/>
      <c r="AD31" s="787"/>
      <c r="AE31" s="788"/>
      <c r="AF31" s="786" t="s">
        <v>122</v>
      </c>
      <c r="AG31" s="787"/>
      <c r="AH31" s="787"/>
      <c r="AI31" s="787"/>
      <c r="AJ31" s="788"/>
      <c r="AK31" s="838">
        <v>1</v>
      </c>
      <c r="AL31" s="832"/>
      <c r="AM31" s="832"/>
      <c r="AN31" s="832"/>
      <c r="AO31" s="832"/>
      <c r="AP31" s="832" t="s">
        <v>492</v>
      </c>
      <c r="AQ31" s="832"/>
      <c r="AR31" s="832"/>
      <c r="AS31" s="832"/>
      <c r="AT31" s="832"/>
      <c r="AU31" s="832" t="s">
        <v>492</v>
      </c>
      <c r="AV31" s="832"/>
      <c r="AW31" s="832"/>
      <c r="AX31" s="832"/>
      <c r="AY31" s="832"/>
      <c r="AZ31" s="833" t="s">
        <v>565</v>
      </c>
      <c r="BA31" s="834"/>
      <c r="BB31" s="834"/>
      <c r="BC31" s="834"/>
      <c r="BD31" s="835"/>
      <c r="BE31" s="836"/>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975</v>
      </c>
      <c r="R32" s="784"/>
      <c r="S32" s="784"/>
      <c r="T32" s="784"/>
      <c r="U32" s="784"/>
      <c r="V32" s="784">
        <v>1207</v>
      </c>
      <c r="W32" s="784"/>
      <c r="X32" s="784"/>
      <c r="Y32" s="784"/>
      <c r="Z32" s="784"/>
      <c r="AA32" s="785">
        <f>Q32-V32</f>
        <v>-232</v>
      </c>
      <c r="AB32" s="787"/>
      <c r="AC32" s="787"/>
      <c r="AD32" s="787"/>
      <c r="AE32" s="788"/>
      <c r="AF32" s="786">
        <v>257</v>
      </c>
      <c r="AG32" s="787"/>
      <c r="AH32" s="787"/>
      <c r="AI32" s="787"/>
      <c r="AJ32" s="788"/>
      <c r="AK32" s="838">
        <v>248</v>
      </c>
      <c r="AL32" s="832"/>
      <c r="AM32" s="832"/>
      <c r="AN32" s="832"/>
      <c r="AO32" s="832"/>
      <c r="AP32" s="832">
        <v>1415</v>
      </c>
      <c r="AQ32" s="832"/>
      <c r="AR32" s="832"/>
      <c r="AS32" s="832"/>
      <c r="AT32" s="832"/>
      <c r="AU32" s="832">
        <v>781</v>
      </c>
      <c r="AV32" s="832"/>
      <c r="AW32" s="832"/>
      <c r="AX32" s="832"/>
      <c r="AY32" s="832"/>
      <c r="AZ32" s="833" t="s">
        <v>565</v>
      </c>
      <c r="BA32" s="834"/>
      <c r="BB32" s="834"/>
      <c r="BC32" s="834"/>
      <c r="BD32" s="835"/>
      <c r="BE32" s="836" t="s">
        <v>395</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255</v>
      </c>
      <c r="R33" s="784"/>
      <c r="S33" s="784"/>
      <c r="T33" s="784"/>
      <c r="U33" s="784"/>
      <c r="V33" s="784">
        <v>237</v>
      </c>
      <c r="W33" s="784"/>
      <c r="X33" s="784"/>
      <c r="Y33" s="784"/>
      <c r="Z33" s="784"/>
      <c r="AA33" s="785">
        <f>Q33-V33</f>
        <v>18</v>
      </c>
      <c r="AB33" s="787"/>
      <c r="AC33" s="787"/>
      <c r="AD33" s="787"/>
      <c r="AE33" s="788"/>
      <c r="AF33" s="786">
        <v>18</v>
      </c>
      <c r="AG33" s="787"/>
      <c r="AH33" s="787"/>
      <c r="AI33" s="787"/>
      <c r="AJ33" s="788"/>
      <c r="AK33" s="838">
        <v>31</v>
      </c>
      <c r="AL33" s="832"/>
      <c r="AM33" s="832"/>
      <c r="AN33" s="832"/>
      <c r="AO33" s="832"/>
      <c r="AP33" s="832" t="s">
        <v>492</v>
      </c>
      <c r="AQ33" s="832"/>
      <c r="AR33" s="832"/>
      <c r="AS33" s="832"/>
      <c r="AT33" s="832"/>
      <c r="AU33" s="832" t="s">
        <v>492</v>
      </c>
      <c r="AV33" s="832"/>
      <c r="AW33" s="832"/>
      <c r="AX33" s="832"/>
      <c r="AY33" s="832"/>
      <c r="AZ33" s="833" t="s">
        <v>565</v>
      </c>
      <c r="BA33" s="834"/>
      <c r="BB33" s="834"/>
      <c r="BC33" s="834"/>
      <c r="BD33" s="835"/>
      <c r="BE33" s="836" t="s">
        <v>397</v>
      </c>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407</v>
      </c>
      <c r="R34" s="784"/>
      <c r="S34" s="784"/>
      <c r="T34" s="784"/>
      <c r="U34" s="784"/>
      <c r="V34" s="784">
        <v>457</v>
      </c>
      <c r="W34" s="784"/>
      <c r="X34" s="784"/>
      <c r="Y34" s="784"/>
      <c r="Z34" s="784"/>
      <c r="AA34" s="785">
        <f>Q34-V34</f>
        <v>-50</v>
      </c>
      <c r="AB34" s="787"/>
      <c r="AC34" s="787"/>
      <c r="AD34" s="787"/>
      <c r="AE34" s="788"/>
      <c r="AF34" s="786">
        <v>-50</v>
      </c>
      <c r="AG34" s="787"/>
      <c r="AH34" s="787"/>
      <c r="AI34" s="787"/>
      <c r="AJ34" s="788"/>
      <c r="AK34" s="838">
        <v>94</v>
      </c>
      <c r="AL34" s="832"/>
      <c r="AM34" s="832"/>
      <c r="AN34" s="832"/>
      <c r="AO34" s="832"/>
      <c r="AP34" s="832">
        <v>1632</v>
      </c>
      <c r="AQ34" s="832"/>
      <c r="AR34" s="832"/>
      <c r="AS34" s="832"/>
      <c r="AT34" s="832"/>
      <c r="AU34" s="832">
        <v>1632</v>
      </c>
      <c r="AV34" s="832"/>
      <c r="AW34" s="832"/>
      <c r="AX34" s="832"/>
      <c r="AY34" s="832"/>
      <c r="AZ34" s="833" t="s">
        <v>565</v>
      </c>
      <c r="BA34" s="834"/>
      <c r="BB34" s="834"/>
      <c r="BC34" s="834"/>
      <c r="BD34" s="835"/>
      <c r="BE34" s="836" t="s">
        <v>397</v>
      </c>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260</v>
      </c>
      <c r="R35" s="784"/>
      <c r="S35" s="784"/>
      <c r="T35" s="784"/>
      <c r="U35" s="784"/>
      <c r="V35" s="784">
        <v>213</v>
      </c>
      <c r="W35" s="784"/>
      <c r="X35" s="784"/>
      <c r="Y35" s="784"/>
      <c r="Z35" s="784"/>
      <c r="AA35" s="785">
        <f>Q35-V35</f>
        <v>47</v>
      </c>
      <c r="AB35" s="787"/>
      <c r="AC35" s="787"/>
      <c r="AD35" s="787"/>
      <c r="AE35" s="788"/>
      <c r="AF35" s="786">
        <v>47</v>
      </c>
      <c r="AG35" s="787"/>
      <c r="AH35" s="787"/>
      <c r="AI35" s="787"/>
      <c r="AJ35" s="788"/>
      <c r="AK35" s="838">
        <v>206</v>
      </c>
      <c r="AL35" s="832"/>
      <c r="AM35" s="832"/>
      <c r="AN35" s="832"/>
      <c r="AO35" s="832"/>
      <c r="AP35" s="832">
        <v>976</v>
      </c>
      <c r="AQ35" s="832"/>
      <c r="AR35" s="832"/>
      <c r="AS35" s="832"/>
      <c r="AT35" s="832"/>
      <c r="AU35" s="832">
        <v>976</v>
      </c>
      <c r="AV35" s="832"/>
      <c r="AW35" s="832"/>
      <c r="AX35" s="832"/>
      <c r="AY35" s="832"/>
      <c r="AZ35" s="833" t="s">
        <v>565</v>
      </c>
      <c r="BA35" s="834"/>
      <c r="BB35" s="834"/>
      <c r="BC35" s="834"/>
      <c r="BD35" s="835"/>
      <c r="BE35" s="836" t="s">
        <v>397</v>
      </c>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8"/>
      <c r="AL36" s="832"/>
      <c r="AM36" s="832"/>
      <c r="AN36" s="832"/>
      <c r="AO36" s="832"/>
      <c r="AP36" s="832"/>
      <c r="AQ36" s="832"/>
      <c r="AR36" s="832"/>
      <c r="AS36" s="832"/>
      <c r="AT36" s="832"/>
      <c r="AU36" s="832"/>
      <c r="AV36" s="832"/>
      <c r="AW36" s="832"/>
      <c r="AX36" s="832"/>
      <c r="AY36" s="832"/>
      <c r="AZ36" s="839"/>
      <c r="BA36" s="839"/>
      <c r="BB36" s="839"/>
      <c r="BC36" s="839"/>
      <c r="BD36" s="839"/>
      <c r="BE36" s="836"/>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8"/>
      <c r="AL37" s="832"/>
      <c r="AM37" s="832"/>
      <c r="AN37" s="832"/>
      <c r="AO37" s="832"/>
      <c r="AP37" s="832"/>
      <c r="AQ37" s="832"/>
      <c r="AR37" s="832"/>
      <c r="AS37" s="832"/>
      <c r="AT37" s="832"/>
      <c r="AU37" s="832"/>
      <c r="AV37" s="832"/>
      <c r="AW37" s="832"/>
      <c r="AX37" s="832"/>
      <c r="AY37" s="832"/>
      <c r="AZ37" s="839"/>
      <c r="BA37" s="839"/>
      <c r="BB37" s="839"/>
      <c r="BC37" s="839"/>
      <c r="BD37" s="839"/>
      <c r="BE37" s="836"/>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8"/>
      <c r="AL38" s="832"/>
      <c r="AM38" s="832"/>
      <c r="AN38" s="832"/>
      <c r="AO38" s="832"/>
      <c r="AP38" s="832"/>
      <c r="AQ38" s="832"/>
      <c r="AR38" s="832"/>
      <c r="AS38" s="832"/>
      <c r="AT38" s="832"/>
      <c r="AU38" s="832"/>
      <c r="AV38" s="832"/>
      <c r="AW38" s="832"/>
      <c r="AX38" s="832"/>
      <c r="AY38" s="832"/>
      <c r="AZ38" s="839"/>
      <c r="BA38" s="839"/>
      <c r="BB38" s="839"/>
      <c r="BC38" s="839"/>
      <c r="BD38" s="839"/>
      <c r="BE38" s="836"/>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8"/>
      <c r="AL39" s="832"/>
      <c r="AM39" s="832"/>
      <c r="AN39" s="832"/>
      <c r="AO39" s="832"/>
      <c r="AP39" s="832"/>
      <c r="AQ39" s="832"/>
      <c r="AR39" s="832"/>
      <c r="AS39" s="832"/>
      <c r="AT39" s="832"/>
      <c r="AU39" s="832"/>
      <c r="AV39" s="832"/>
      <c r="AW39" s="832"/>
      <c r="AX39" s="832"/>
      <c r="AY39" s="832"/>
      <c r="AZ39" s="839"/>
      <c r="BA39" s="839"/>
      <c r="BB39" s="839"/>
      <c r="BC39" s="839"/>
      <c r="BD39" s="839"/>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8"/>
      <c r="AL40" s="832"/>
      <c r="AM40" s="832"/>
      <c r="AN40" s="832"/>
      <c r="AO40" s="832"/>
      <c r="AP40" s="832"/>
      <c r="AQ40" s="832"/>
      <c r="AR40" s="832"/>
      <c r="AS40" s="832"/>
      <c r="AT40" s="832"/>
      <c r="AU40" s="832"/>
      <c r="AV40" s="832"/>
      <c r="AW40" s="832"/>
      <c r="AX40" s="832"/>
      <c r="AY40" s="832"/>
      <c r="AZ40" s="839"/>
      <c r="BA40" s="839"/>
      <c r="BB40" s="839"/>
      <c r="BC40" s="839"/>
      <c r="BD40" s="839"/>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8"/>
      <c r="AL41" s="832"/>
      <c r="AM41" s="832"/>
      <c r="AN41" s="832"/>
      <c r="AO41" s="832"/>
      <c r="AP41" s="832"/>
      <c r="AQ41" s="832"/>
      <c r="AR41" s="832"/>
      <c r="AS41" s="832"/>
      <c r="AT41" s="832"/>
      <c r="AU41" s="832"/>
      <c r="AV41" s="832"/>
      <c r="AW41" s="832"/>
      <c r="AX41" s="832"/>
      <c r="AY41" s="832"/>
      <c r="AZ41" s="839"/>
      <c r="BA41" s="839"/>
      <c r="BB41" s="839"/>
      <c r="BC41" s="839"/>
      <c r="BD41" s="839"/>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8"/>
      <c r="AL42" s="832"/>
      <c r="AM42" s="832"/>
      <c r="AN42" s="832"/>
      <c r="AO42" s="832"/>
      <c r="AP42" s="832"/>
      <c r="AQ42" s="832"/>
      <c r="AR42" s="832"/>
      <c r="AS42" s="832"/>
      <c r="AT42" s="832"/>
      <c r="AU42" s="832"/>
      <c r="AV42" s="832"/>
      <c r="AW42" s="832"/>
      <c r="AX42" s="832"/>
      <c r="AY42" s="832"/>
      <c r="AZ42" s="839"/>
      <c r="BA42" s="839"/>
      <c r="BB42" s="839"/>
      <c r="BC42" s="839"/>
      <c r="BD42" s="839"/>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8"/>
      <c r="AL43" s="832"/>
      <c r="AM43" s="832"/>
      <c r="AN43" s="832"/>
      <c r="AO43" s="832"/>
      <c r="AP43" s="832"/>
      <c r="AQ43" s="832"/>
      <c r="AR43" s="832"/>
      <c r="AS43" s="832"/>
      <c r="AT43" s="832"/>
      <c r="AU43" s="832"/>
      <c r="AV43" s="832"/>
      <c r="AW43" s="832"/>
      <c r="AX43" s="832"/>
      <c r="AY43" s="832"/>
      <c r="AZ43" s="839"/>
      <c r="BA43" s="839"/>
      <c r="BB43" s="839"/>
      <c r="BC43" s="839"/>
      <c r="BD43" s="839"/>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8"/>
      <c r="AL44" s="832"/>
      <c r="AM44" s="832"/>
      <c r="AN44" s="832"/>
      <c r="AO44" s="832"/>
      <c r="AP44" s="832"/>
      <c r="AQ44" s="832"/>
      <c r="AR44" s="832"/>
      <c r="AS44" s="832"/>
      <c r="AT44" s="832"/>
      <c r="AU44" s="832"/>
      <c r="AV44" s="832"/>
      <c r="AW44" s="832"/>
      <c r="AX44" s="832"/>
      <c r="AY44" s="832"/>
      <c r="AZ44" s="839"/>
      <c r="BA44" s="839"/>
      <c r="BB44" s="839"/>
      <c r="BC44" s="839"/>
      <c r="BD44" s="839"/>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8"/>
      <c r="AL45" s="832"/>
      <c r="AM45" s="832"/>
      <c r="AN45" s="832"/>
      <c r="AO45" s="832"/>
      <c r="AP45" s="832"/>
      <c r="AQ45" s="832"/>
      <c r="AR45" s="832"/>
      <c r="AS45" s="832"/>
      <c r="AT45" s="832"/>
      <c r="AU45" s="832"/>
      <c r="AV45" s="832"/>
      <c r="AW45" s="832"/>
      <c r="AX45" s="832"/>
      <c r="AY45" s="832"/>
      <c r="AZ45" s="839"/>
      <c r="BA45" s="839"/>
      <c r="BB45" s="839"/>
      <c r="BC45" s="839"/>
      <c r="BD45" s="839"/>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8"/>
      <c r="AL46" s="832"/>
      <c r="AM46" s="832"/>
      <c r="AN46" s="832"/>
      <c r="AO46" s="832"/>
      <c r="AP46" s="832"/>
      <c r="AQ46" s="832"/>
      <c r="AR46" s="832"/>
      <c r="AS46" s="832"/>
      <c r="AT46" s="832"/>
      <c r="AU46" s="832"/>
      <c r="AV46" s="832"/>
      <c r="AW46" s="832"/>
      <c r="AX46" s="832"/>
      <c r="AY46" s="832"/>
      <c r="AZ46" s="839"/>
      <c r="BA46" s="839"/>
      <c r="BB46" s="839"/>
      <c r="BC46" s="839"/>
      <c r="BD46" s="839"/>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8"/>
      <c r="AL47" s="832"/>
      <c r="AM47" s="832"/>
      <c r="AN47" s="832"/>
      <c r="AO47" s="832"/>
      <c r="AP47" s="832"/>
      <c r="AQ47" s="832"/>
      <c r="AR47" s="832"/>
      <c r="AS47" s="832"/>
      <c r="AT47" s="832"/>
      <c r="AU47" s="832"/>
      <c r="AV47" s="832"/>
      <c r="AW47" s="832"/>
      <c r="AX47" s="832"/>
      <c r="AY47" s="832"/>
      <c r="AZ47" s="839"/>
      <c r="BA47" s="839"/>
      <c r="BB47" s="839"/>
      <c r="BC47" s="839"/>
      <c r="BD47" s="839"/>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8"/>
      <c r="AL48" s="832"/>
      <c r="AM48" s="832"/>
      <c r="AN48" s="832"/>
      <c r="AO48" s="832"/>
      <c r="AP48" s="832"/>
      <c r="AQ48" s="832"/>
      <c r="AR48" s="832"/>
      <c r="AS48" s="832"/>
      <c r="AT48" s="832"/>
      <c r="AU48" s="832"/>
      <c r="AV48" s="832"/>
      <c r="AW48" s="832"/>
      <c r="AX48" s="832"/>
      <c r="AY48" s="832"/>
      <c r="AZ48" s="839"/>
      <c r="BA48" s="839"/>
      <c r="BB48" s="839"/>
      <c r="BC48" s="839"/>
      <c r="BD48" s="839"/>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8"/>
      <c r="AL49" s="832"/>
      <c r="AM49" s="832"/>
      <c r="AN49" s="832"/>
      <c r="AO49" s="832"/>
      <c r="AP49" s="832"/>
      <c r="AQ49" s="832"/>
      <c r="AR49" s="832"/>
      <c r="AS49" s="832"/>
      <c r="AT49" s="832"/>
      <c r="AU49" s="832"/>
      <c r="AV49" s="832"/>
      <c r="AW49" s="832"/>
      <c r="AX49" s="832"/>
      <c r="AY49" s="832"/>
      <c r="AZ49" s="839"/>
      <c r="BA49" s="839"/>
      <c r="BB49" s="839"/>
      <c r="BC49" s="839"/>
      <c r="BD49" s="839"/>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401</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376</v>
      </c>
      <c r="AG63" s="849"/>
      <c r="AH63" s="849"/>
      <c r="AI63" s="849"/>
      <c r="AJ63" s="850"/>
      <c r="AK63" s="851"/>
      <c r="AL63" s="846"/>
      <c r="AM63" s="846"/>
      <c r="AN63" s="846"/>
      <c r="AO63" s="846"/>
      <c r="AP63" s="849">
        <f>AP32+AP34+AP35</f>
        <v>4023</v>
      </c>
      <c r="AQ63" s="849"/>
      <c r="AR63" s="849"/>
      <c r="AS63" s="849"/>
      <c r="AT63" s="849"/>
      <c r="AU63" s="849">
        <f>AU32+AU34+AU35</f>
        <v>3389</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9" t="s">
        <v>385</v>
      </c>
      <c r="AG66" s="815"/>
      <c r="AH66" s="815"/>
      <c r="AI66" s="815"/>
      <c r="AJ66" s="860"/>
      <c r="AK66" s="733" t="s">
        <v>386</v>
      </c>
      <c r="AL66" s="728"/>
      <c r="AM66" s="728"/>
      <c r="AN66" s="728"/>
      <c r="AO66" s="729"/>
      <c r="AP66" s="733" t="s">
        <v>387</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8"/>
      <c r="AH67" s="818"/>
      <c r="AI67" s="818"/>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874" t="s">
        <v>555</v>
      </c>
      <c r="C68" s="875"/>
      <c r="D68" s="875"/>
      <c r="E68" s="875"/>
      <c r="F68" s="875"/>
      <c r="G68" s="875"/>
      <c r="H68" s="875"/>
      <c r="I68" s="875"/>
      <c r="J68" s="875"/>
      <c r="K68" s="875"/>
      <c r="L68" s="875"/>
      <c r="M68" s="875"/>
      <c r="N68" s="875"/>
      <c r="O68" s="875"/>
      <c r="P68" s="876"/>
      <c r="Q68" s="877">
        <v>8424</v>
      </c>
      <c r="R68" s="871"/>
      <c r="S68" s="871"/>
      <c r="T68" s="871"/>
      <c r="U68" s="871"/>
      <c r="V68" s="871">
        <v>8260</v>
      </c>
      <c r="W68" s="871"/>
      <c r="X68" s="871"/>
      <c r="Y68" s="871"/>
      <c r="Z68" s="871"/>
      <c r="AA68" s="871">
        <f t="shared" ref="AA68:AA76" si="0">Q68-V68</f>
        <v>164</v>
      </c>
      <c r="AB68" s="871"/>
      <c r="AC68" s="871"/>
      <c r="AD68" s="871"/>
      <c r="AE68" s="871"/>
      <c r="AF68" s="871">
        <v>155</v>
      </c>
      <c r="AG68" s="871"/>
      <c r="AH68" s="871"/>
      <c r="AI68" s="871"/>
      <c r="AJ68" s="871"/>
      <c r="AK68" s="871" t="s">
        <v>492</v>
      </c>
      <c r="AL68" s="871"/>
      <c r="AM68" s="871"/>
      <c r="AN68" s="871"/>
      <c r="AO68" s="871"/>
      <c r="AP68" s="871">
        <v>5509</v>
      </c>
      <c r="AQ68" s="871"/>
      <c r="AR68" s="871"/>
      <c r="AS68" s="871"/>
      <c r="AT68" s="871"/>
      <c r="AU68" s="871">
        <v>248</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878" t="s">
        <v>556</v>
      </c>
      <c r="C69" s="879"/>
      <c r="D69" s="879"/>
      <c r="E69" s="879"/>
      <c r="F69" s="879"/>
      <c r="G69" s="879"/>
      <c r="H69" s="879"/>
      <c r="I69" s="879"/>
      <c r="J69" s="879"/>
      <c r="K69" s="879"/>
      <c r="L69" s="879"/>
      <c r="M69" s="879"/>
      <c r="N69" s="879"/>
      <c r="O69" s="879"/>
      <c r="P69" s="880"/>
      <c r="Q69" s="881">
        <v>734</v>
      </c>
      <c r="R69" s="832"/>
      <c r="S69" s="832"/>
      <c r="T69" s="832"/>
      <c r="U69" s="832"/>
      <c r="V69" s="832">
        <v>624</v>
      </c>
      <c r="W69" s="832"/>
      <c r="X69" s="832"/>
      <c r="Y69" s="832"/>
      <c r="Z69" s="832"/>
      <c r="AA69" s="882">
        <f t="shared" si="0"/>
        <v>110</v>
      </c>
      <c r="AB69" s="883"/>
      <c r="AC69" s="883"/>
      <c r="AD69" s="883"/>
      <c r="AE69" s="838"/>
      <c r="AF69" s="832">
        <v>50</v>
      </c>
      <c r="AG69" s="832"/>
      <c r="AH69" s="832"/>
      <c r="AI69" s="832"/>
      <c r="AJ69" s="832"/>
      <c r="AK69" s="832" t="s">
        <v>492</v>
      </c>
      <c r="AL69" s="832"/>
      <c r="AM69" s="832"/>
      <c r="AN69" s="832"/>
      <c r="AO69" s="832"/>
      <c r="AP69" s="832">
        <v>160</v>
      </c>
      <c r="AQ69" s="832"/>
      <c r="AR69" s="832"/>
      <c r="AS69" s="832"/>
      <c r="AT69" s="832"/>
      <c r="AU69" s="832">
        <v>66</v>
      </c>
      <c r="AV69" s="832"/>
      <c r="AW69" s="832"/>
      <c r="AX69" s="832"/>
      <c r="AY69" s="832"/>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878" t="s">
        <v>557</v>
      </c>
      <c r="C70" s="879"/>
      <c r="D70" s="879"/>
      <c r="E70" s="879"/>
      <c r="F70" s="879"/>
      <c r="G70" s="879"/>
      <c r="H70" s="879"/>
      <c r="I70" s="879"/>
      <c r="J70" s="879"/>
      <c r="K70" s="879"/>
      <c r="L70" s="879"/>
      <c r="M70" s="879"/>
      <c r="N70" s="879"/>
      <c r="O70" s="879"/>
      <c r="P70" s="880"/>
      <c r="Q70" s="881">
        <v>13</v>
      </c>
      <c r="R70" s="832"/>
      <c r="S70" s="832"/>
      <c r="T70" s="832"/>
      <c r="U70" s="832"/>
      <c r="V70" s="832">
        <v>4</v>
      </c>
      <c r="W70" s="832"/>
      <c r="X70" s="832"/>
      <c r="Y70" s="832"/>
      <c r="Z70" s="832"/>
      <c r="AA70" s="882">
        <f t="shared" si="0"/>
        <v>9</v>
      </c>
      <c r="AB70" s="883"/>
      <c r="AC70" s="883"/>
      <c r="AD70" s="883"/>
      <c r="AE70" s="838"/>
      <c r="AF70" s="832">
        <v>9</v>
      </c>
      <c r="AG70" s="832"/>
      <c r="AH70" s="832"/>
      <c r="AI70" s="832"/>
      <c r="AJ70" s="832"/>
      <c r="AK70" s="832" t="s">
        <v>492</v>
      </c>
      <c r="AL70" s="832"/>
      <c r="AM70" s="832"/>
      <c r="AN70" s="832"/>
      <c r="AO70" s="832"/>
      <c r="AP70" s="832" t="s">
        <v>492</v>
      </c>
      <c r="AQ70" s="832"/>
      <c r="AR70" s="832"/>
      <c r="AS70" s="832"/>
      <c r="AT70" s="832"/>
      <c r="AU70" s="832" t="s">
        <v>492</v>
      </c>
      <c r="AV70" s="832"/>
      <c r="AW70" s="832"/>
      <c r="AX70" s="832"/>
      <c r="AY70" s="832"/>
      <c r="AZ70" s="836"/>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878" t="s">
        <v>558</v>
      </c>
      <c r="C71" s="879"/>
      <c r="D71" s="879"/>
      <c r="E71" s="879"/>
      <c r="F71" s="879"/>
      <c r="G71" s="879"/>
      <c r="H71" s="879"/>
      <c r="I71" s="879"/>
      <c r="J71" s="879"/>
      <c r="K71" s="879"/>
      <c r="L71" s="879"/>
      <c r="M71" s="879"/>
      <c r="N71" s="879"/>
      <c r="O71" s="879"/>
      <c r="P71" s="880"/>
      <c r="Q71" s="881">
        <v>617</v>
      </c>
      <c r="R71" s="832"/>
      <c r="S71" s="832"/>
      <c r="T71" s="832"/>
      <c r="U71" s="832"/>
      <c r="V71" s="832">
        <v>567</v>
      </c>
      <c r="W71" s="832"/>
      <c r="X71" s="832"/>
      <c r="Y71" s="832"/>
      <c r="Z71" s="832"/>
      <c r="AA71" s="882">
        <f t="shared" si="0"/>
        <v>50</v>
      </c>
      <c r="AB71" s="883"/>
      <c r="AC71" s="883"/>
      <c r="AD71" s="883"/>
      <c r="AE71" s="838"/>
      <c r="AF71" s="832">
        <v>51</v>
      </c>
      <c r="AG71" s="832"/>
      <c r="AH71" s="832"/>
      <c r="AI71" s="832"/>
      <c r="AJ71" s="832"/>
      <c r="AK71" s="832">
        <v>39</v>
      </c>
      <c r="AL71" s="832"/>
      <c r="AM71" s="832"/>
      <c r="AN71" s="832"/>
      <c r="AO71" s="832"/>
      <c r="AP71" s="832" t="s">
        <v>492</v>
      </c>
      <c r="AQ71" s="832"/>
      <c r="AR71" s="832"/>
      <c r="AS71" s="832"/>
      <c r="AT71" s="832"/>
      <c r="AU71" s="832" t="s">
        <v>492</v>
      </c>
      <c r="AV71" s="832"/>
      <c r="AW71" s="832"/>
      <c r="AX71" s="832"/>
      <c r="AY71" s="832"/>
      <c r="AZ71" s="836"/>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878" t="s">
        <v>559</v>
      </c>
      <c r="C72" s="879"/>
      <c r="D72" s="879"/>
      <c r="E72" s="879"/>
      <c r="F72" s="879"/>
      <c r="G72" s="879"/>
      <c r="H72" s="879"/>
      <c r="I72" s="879"/>
      <c r="J72" s="879"/>
      <c r="K72" s="879"/>
      <c r="L72" s="879"/>
      <c r="M72" s="879"/>
      <c r="N72" s="879"/>
      <c r="O72" s="879"/>
      <c r="P72" s="880"/>
      <c r="Q72" s="881">
        <v>177493</v>
      </c>
      <c r="R72" s="832"/>
      <c r="S72" s="832"/>
      <c r="T72" s="832"/>
      <c r="U72" s="832"/>
      <c r="V72" s="832">
        <v>175048</v>
      </c>
      <c r="W72" s="832"/>
      <c r="X72" s="832"/>
      <c r="Y72" s="832"/>
      <c r="Z72" s="832"/>
      <c r="AA72" s="882">
        <f t="shared" si="0"/>
        <v>2445</v>
      </c>
      <c r="AB72" s="883"/>
      <c r="AC72" s="883"/>
      <c r="AD72" s="883"/>
      <c r="AE72" s="838"/>
      <c r="AF72" s="832">
        <v>2442</v>
      </c>
      <c r="AG72" s="832"/>
      <c r="AH72" s="832"/>
      <c r="AI72" s="832"/>
      <c r="AJ72" s="832"/>
      <c r="AK72" s="832">
        <v>6094</v>
      </c>
      <c r="AL72" s="832"/>
      <c r="AM72" s="832"/>
      <c r="AN72" s="832"/>
      <c r="AO72" s="832"/>
      <c r="AP72" s="832" t="s">
        <v>492</v>
      </c>
      <c r="AQ72" s="832"/>
      <c r="AR72" s="832"/>
      <c r="AS72" s="832"/>
      <c r="AT72" s="832"/>
      <c r="AU72" s="832" t="s">
        <v>492</v>
      </c>
      <c r="AV72" s="832"/>
      <c r="AW72" s="832"/>
      <c r="AX72" s="832"/>
      <c r="AY72" s="832"/>
      <c r="AZ72" s="836"/>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878" t="s">
        <v>560</v>
      </c>
      <c r="C73" s="879"/>
      <c r="D73" s="879"/>
      <c r="E73" s="879"/>
      <c r="F73" s="879"/>
      <c r="G73" s="879"/>
      <c r="H73" s="879"/>
      <c r="I73" s="879"/>
      <c r="J73" s="879"/>
      <c r="K73" s="879"/>
      <c r="L73" s="879"/>
      <c r="M73" s="879"/>
      <c r="N73" s="879"/>
      <c r="O73" s="879"/>
      <c r="P73" s="880"/>
      <c r="Q73" s="881">
        <v>895</v>
      </c>
      <c r="R73" s="832"/>
      <c r="S73" s="832"/>
      <c r="T73" s="832"/>
      <c r="U73" s="832"/>
      <c r="V73" s="832">
        <v>875</v>
      </c>
      <c r="W73" s="832"/>
      <c r="X73" s="832"/>
      <c r="Y73" s="832"/>
      <c r="Z73" s="832"/>
      <c r="AA73" s="882">
        <f t="shared" si="0"/>
        <v>20</v>
      </c>
      <c r="AB73" s="883"/>
      <c r="AC73" s="883"/>
      <c r="AD73" s="883"/>
      <c r="AE73" s="838"/>
      <c r="AF73" s="832">
        <v>20</v>
      </c>
      <c r="AG73" s="832"/>
      <c r="AH73" s="832"/>
      <c r="AI73" s="832"/>
      <c r="AJ73" s="832"/>
      <c r="AK73" s="832">
        <f>AF73</f>
        <v>20</v>
      </c>
      <c r="AL73" s="832"/>
      <c r="AM73" s="832"/>
      <c r="AN73" s="832"/>
      <c r="AO73" s="832"/>
      <c r="AP73" s="832" t="s">
        <v>492</v>
      </c>
      <c r="AQ73" s="832"/>
      <c r="AR73" s="832"/>
      <c r="AS73" s="832"/>
      <c r="AT73" s="832"/>
      <c r="AU73" s="832" t="s">
        <v>492</v>
      </c>
      <c r="AV73" s="832"/>
      <c r="AW73" s="832"/>
      <c r="AX73" s="832"/>
      <c r="AY73" s="832"/>
      <c r="AZ73" s="836"/>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878" t="s">
        <v>561</v>
      </c>
      <c r="C74" s="879"/>
      <c r="D74" s="879"/>
      <c r="E74" s="879"/>
      <c r="F74" s="879"/>
      <c r="G74" s="879"/>
      <c r="H74" s="879"/>
      <c r="I74" s="879"/>
      <c r="J74" s="879"/>
      <c r="K74" s="879"/>
      <c r="L74" s="879"/>
      <c r="M74" s="879"/>
      <c r="N74" s="879"/>
      <c r="O74" s="879"/>
      <c r="P74" s="880"/>
      <c r="Q74" s="881">
        <v>5908</v>
      </c>
      <c r="R74" s="832"/>
      <c r="S74" s="832"/>
      <c r="T74" s="832"/>
      <c r="U74" s="832"/>
      <c r="V74" s="832">
        <v>3386</v>
      </c>
      <c r="W74" s="832"/>
      <c r="X74" s="832"/>
      <c r="Y74" s="832"/>
      <c r="Z74" s="832"/>
      <c r="AA74" s="882">
        <f t="shared" si="0"/>
        <v>2522</v>
      </c>
      <c r="AB74" s="883"/>
      <c r="AC74" s="883"/>
      <c r="AD74" s="883"/>
      <c r="AE74" s="838"/>
      <c r="AF74" s="832">
        <v>252</v>
      </c>
      <c r="AG74" s="832"/>
      <c r="AH74" s="832"/>
      <c r="AI74" s="832"/>
      <c r="AJ74" s="832"/>
      <c r="AK74" s="832" t="s">
        <v>492</v>
      </c>
      <c r="AL74" s="832"/>
      <c r="AM74" s="832"/>
      <c r="AN74" s="832"/>
      <c r="AO74" s="832"/>
      <c r="AP74" s="832" t="s">
        <v>492</v>
      </c>
      <c r="AQ74" s="832"/>
      <c r="AR74" s="832"/>
      <c r="AS74" s="832"/>
      <c r="AT74" s="832"/>
      <c r="AU74" s="832" t="s">
        <v>492</v>
      </c>
      <c r="AV74" s="832"/>
      <c r="AW74" s="832"/>
      <c r="AX74" s="832"/>
      <c r="AY74" s="832"/>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878" t="s">
        <v>562</v>
      </c>
      <c r="C75" s="879"/>
      <c r="D75" s="879"/>
      <c r="E75" s="879"/>
      <c r="F75" s="879"/>
      <c r="G75" s="879"/>
      <c r="H75" s="879"/>
      <c r="I75" s="879"/>
      <c r="J75" s="879"/>
      <c r="K75" s="879"/>
      <c r="L75" s="879"/>
      <c r="M75" s="879"/>
      <c r="N75" s="879"/>
      <c r="O75" s="879"/>
      <c r="P75" s="880"/>
      <c r="Q75" s="884">
        <v>127</v>
      </c>
      <c r="R75" s="883"/>
      <c r="S75" s="883"/>
      <c r="T75" s="883"/>
      <c r="U75" s="838"/>
      <c r="V75" s="882">
        <v>122</v>
      </c>
      <c r="W75" s="883"/>
      <c r="X75" s="883"/>
      <c r="Y75" s="883"/>
      <c r="Z75" s="838"/>
      <c r="AA75" s="882">
        <f t="shared" si="0"/>
        <v>5</v>
      </c>
      <c r="AB75" s="883"/>
      <c r="AC75" s="883"/>
      <c r="AD75" s="883"/>
      <c r="AE75" s="838"/>
      <c r="AF75" s="882">
        <v>5</v>
      </c>
      <c r="AG75" s="883"/>
      <c r="AH75" s="883"/>
      <c r="AI75" s="883"/>
      <c r="AJ75" s="838"/>
      <c r="AK75" s="882" t="s">
        <v>492</v>
      </c>
      <c r="AL75" s="883"/>
      <c r="AM75" s="883"/>
      <c r="AN75" s="883"/>
      <c r="AO75" s="838"/>
      <c r="AP75" s="882" t="s">
        <v>492</v>
      </c>
      <c r="AQ75" s="883"/>
      <c r="AR75" s="883"/>
      <c r="AS75" s="883"/>
      <c r="AT75" s="838"/>
      <c r="AU75" s="882" t="s">
        <v>492</v>
      </c>
      <c r="AV75" s="883"/>
      <c r="AW75" s="883"/>
      <c r="AX75" s="883"/>
      <c r="AY75" s="838"/>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878" t="s">
        <v>563</v>
      </c>
      <c r="C76" s="879"/>
      <c r="D76" s="879"/>
      <c r="E76" s="879"/>
      <c r="F76" s="879"/>
      <c r="G76" s="879"/>
      <c r="H76" s="879"/>
      <c r="I76" s="879"/>
      <c r="J76" s="879"/>
      <c r="K76" s="879"/>
      <c r="L76" s="879"/>
      <c r="M76" s="879"/>
      <c r="N76" s="879"/>
      <c r="O76" s="879"/>
      <c r="P76" s="880"/>
      <c r="Q76" s="884">
        <v>8215</v>
      </c>
      <c r="R76" s="883"/>
      <c r="S76" s="883"/>
      <c r="T76" s="883"/>
      <c r="U76" s="838"/>
      <c r="V76" s="882">
        <v>7312</v>
      </c>
      <c r="W76" s="883"/>
      <c r="X76" s="883"/>
      <c r="Y76" s="883"/>
      <c r="Z76" s="838"/>
      <c r="AA76" s="882">
        <f t="shared" si="0"/>
        <v>903</v>
      </c>
      <c r="AB76" s="883"/>
      <c r="AC76" s="883"/>
      <c r="AD76" s="883"/>
      <c r="AE76" s="838"/>
      <c r="AF76" s="882">
        <v>6690</v>
      </c>
      <c r="AG76" s="883"/>
      <c r="AH76" s="883"/>
      <c r="AI76" s="883"/>
      <c r="AJ76" s="838"/>
      <c r="AK76" s="882">
        <v>64</v>
      </c>
      <c r="AL76" s="883"/>
      <c r="AM76" s="883"/>
      <c r="AN76" s="883"/>
      <c r="AO76" s="838"/>
      <c r="AP76" s="882">
        <v>10573</v>
      </c>
      <c r="AQ76" s="883"/>
      <c r="AR76" s="883"/>
      <c r="AS76" s="883"/>
      <c r="AT76" s="838"/>
      <c r="AU76" s="882" t="s">
        <v>566</v>
      </c>
      <c r="AV76" s="883"/>
      <c r="AW76" s="883"/>
      <c r="AX76" s="883"/>
      <c r="AY76" s="838"/>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878"/>
      <c r="C77" s="879"/>
      <c r="D77" s="879"/>
      <c r="E77" s="879"/>
      <c r="F77" s="879"/>
      <c r="G77" s="879"/>
      <c r="H77" s="879"/>
      <c r="I77" s="879"/>
      <c r="J77" s="879"/>
      <c r="K77" s="879"/>
      <c r="L77" s="879"/>
      <c r="M77" s="879"/>
      <c r="N77" s="879"/>
      <c r="O77" s="879"/>
      <c r="P77" s="880"/>
      <c r="Q77" s="884"/>
      <c r="R77" s="883"/>
      <c r="S77" s="883"/>
      <c r="T77" s="883"/>
      <c r="U77" s="838"/>
      <c r="V77" s="882"/>
      <c r="W77" s="883"/>
      <c r="X77" s="883"/>
      <c r="Y77" s="883"/>
      <c r="Z77" s="838"/>
      <c r="AA77" s="882"/>
      <c r="AB77" s="883"/>
      <c r="AC77" s="883"/>
      <c r="AD77" s="883"/>
      <c r="AE77" s="838"/>
      <c r="AF77" s="882"/>
      <c r="AG77" s="883"/>
      <c r="AH77" s="883"/>
      <c r="AI77" s="883"/>
      <c r="AJ77" s="838"/>
      <c r="AK77" s="882"/>
      <c r="AL77" s="883"/>
      <c r="AM77" s="883"/>
      <c r="AN77" s="883"/>
      <c r="AO77" s="838"/>
      <c r="AP77" s="882"/>
      <c r="AQ77" s="883"/>
      <c r="AR77" s="883"/>
      <c r="AS77" s="883"/>
      <c r="AT77" s="838"/>
      <c r="AU77" s="882"/>
      <c r="AV77" s="883"/>
      <c r="AW77" s="883"/>
      <c r="AX77" s="883"/>
      <c r="AY77" s="838"/>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878"/>
      <c r="C78" s="879"/>
      <c r="D78" s="879"/>
      <c r="E78" s="879"/>
      <c r="F78" s="879"/>
      <c r="G78" s="879"/>
      <c r="H78" s="879"/>
      <c r="I78" s="879"/>
      <c r="J78" s="879"/>
      <c r="K78" s="879"/>
      <c r="L78" s="879"/>
      <c r="M78" s="879"/>
      <c r="N78" s="879"/>
      <c r="O78" s="879"/>
      <c r="P78" s="880"/>
      <c r="Q78" s="881"/>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878"/>
      <c r="C79" s="879"/>
      <c r="D79" s="879"/>
      <c r="E79" s="879"/>
      <c r="F79" s="879"/>
      <c r="G79" s="879"/>
      <c r="H79" s="879"/>
      <c r="I79" s="879"/>
      <c r="J79" s="879"/>
      <c r="K79" s="879"/>
      <c r="L79" s="879"/>
      <c r="M79" s="879"/>
      <c r="N79" s="879"/>
      <c r="O79" s="879"/>
      <c r="P79" s="880"/>
      <c r="Q79" s="881"/>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78"/>
      <c r="C80" s="879"/>
      <c r="D80" s="879"/>
      <c r="E80" s="879"/>
      <c r="F80" s="879"/>
      <c r="G80" s="879"/>
      <c r="H80" s="879"/>
      <c r="I80" s="879"/>
      <c r="J80" s="879"/>
      <c r="K80" s="879"/>
      <c r="L80" s="879"/>
      <c r="M80" s="879"/>
      <c r="N80" s="879"/>
      <c r="O80" s="879"/>
      <c r="P80" s="880"/>
      <c r="Q80" s="881"/>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78"/>
      <c r="C81" s="879"/>
      <c r="D81" s="879"/>
      <c r="E81" s="879"/>
      <c r="F81" s="879"/>
      <c r="G81" s="879"/>
      <c r="H81" s="879"/>
      <c r="I81" s="879"/>
      <c r="J81" s="879"/>
      <c r="K81" s="879"/>
      <c r="L81" s="879"/>
      <c r="M81" s="879"/>
      <c r="N81" s="879"/>
      <c r="O81" s="879"/>
      <c r="P81" s="880"/>
      <c r="Q81" s="881"/>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78"/>
      <c r="C82" s="879"/>
      <c r="D82" s="879"/>
      <c r="E82" s="879"/>
      <c r="F82" s="879"/>
      <c r="G82" s="879"/>
      <c r="H82" s="879"/>
      <c r="I82" s="879"/>
      <c r="J82" s="879"/>
      <c r="K82" s="879"/>
      <c r="L82" s="879"/>
      <c r="M82" s="879"/>
      <c r="N82" s="879"/>
      <c r="O82" s="879"/>
      <c r="P82" s="880"/>
      <c r="Q82" s="881"/>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78"/>
      <c r="C83" s="879"/>
      <c r="D83" s="879"/>
      <c r="E83" s="879"/>
      <c r="F83" s="879"/>
      <c r="G83" s="879"/>
      <c r="H83" s="879"/>
      <c r="I83" s="879"/>
      <c r="J83" s="879"/>
      <c r="K83" s="879"/>
      <c r="L83" s="879"/>
      <c r="M83" s="879"/>
      <c r="N83" s="879"/>
      <c r="O83" s="879"/>
      <c r="P83" s="880"/>
      <c r="Q83" s="881"/>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78"/>
      <c r="C84" s="879"/>
      <c r="D84" s="879"/>
      <c r="E84" s="879"/>
      <c r="F84" s="879"/>
      <c r="G84" s="879"/>
      <c r="H84" s="879"/>
      <c r="I84" s="879"/>
      <c r="J84" s="879"/>
      <c r="K84" s="879"/>
      <c r="L84" s="879"/>
      <c r="M84" s="879"/>
      <c r="N84" s="879"/>
      <c r="O84" s="879"/>
      <c r="P84" s="880"/>
      <c r="Q84" s="881"/>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78"/>
      <c r="C85" s="879"/>
      <c r="D85" s="879"/>
      <c r="E85" s="879"/>
      <c r="F85" s="879"/>
      <c r="G85" s="879"/>
      <c r="H85" s="879"/>
      <c r="I85" s="879"/>
      <c r="J85" s="879"/>
      <c r="K85" s="879"/>
      <c r="L85" s="879"/>
      <c r="M85" s="879"/>
      <c r="N85" s="879"/>
      <c r="O85" s="879"/>
      <c r="P85" s="880"/>
      <c r="Q85" s="881"/>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78"/>
      <c r="C86" s="879"/>
      <c r="D86" s="879"/>
      <c r="E86" s="879"/>
      <c r="F86" s="879"/>
      <c r="G86" s="879"/>
      <c r="H86" s="879"/>
      <c r="I86" s="879"/>
      <c r="J86" s="879"/>
      <c r="K86" s="879"/>
      <c r="L86" s="879"/>
      <c r="M86" s="879"/>
      <c r="N86" s="879"/>
      <c r="O86" s="879"/>
      <c r="P86" s="880"/>
      <c r="Q86" s="881"/>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378</v>
      </c>
      <c r="B88" s="789" t="s">
        <v>405</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f>AF68+AF69+AF70+AF71+AF72+AF73+AF74+AF75+AF76</f>
        <v>9674</v>
      </c>
      <c r="AG88" s="849"/>
      <c r="AH88" s="849"/>
      <c r="AI88" s="849"/>
      <c r="AJ88" s="849"/>
      <c r="AK88" s="846"/>
      <c r="AL88" s="846"/>
      <c r="AM88" s="846"/>
      <c r="AN88" s="846"/>
      <c r="AO88" s="846"/>
      <c r="AP88" s="849">
        <f>AP68+AP69+AP76</f>
        <v>16242</v>
      </c>
      <c r="AQ88" s="849"/>
      <c r="AR88" s="849"/>
      <c r="AS88" s="849"/>
      <c r="AT88" s="849"/>
      <c r="AU88" s="849">
        <f>AU68+AU69</f>
        <v>314</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f>CR7</f>
        <v>10</v>
      </c>
      <c r="CS102" s="857"/>
      <c r="CT102" s="857"/>
      <c r="CU102" s="857"/>
      <c r="CV102" s="896"/>
      <c r="CW102" s="895">
        <f>CW7</f>
        <v>0</v>
      </c>
      <c r="CX102" s="857"/>
      <c r="CY102" s="857"/>
      <c r="CZ102" s="857"/>
      <c r="DA102" s="896"/>
      <c r="DB102" s="895" t="s">
        <v>566</v>
      </c>
      <c r="DC102" s="857"/>
      <c r="DD102" s="857"/>
      <c r="DE102" s="857"/>
      <c r="DF102" s="896"/>
      <c r="DG102" s="895" t="s">
        <v>566</v>
      </c>
      <c r="DH102" s="857"/>
      <c r="DI102" s="857"/>
      <c r="DJ102" s="857"/>
      <c r="DK102" s="896"/>
      <c r="DL102" s="895" t="s">
        <v>566</v>
      </c>
      <c r="DM102" s="857"/>
      <c r="DN102" s="857"/>
      <c r="DO102" s="857"/>
      <c r="DP102" s="896"/>
      <c r="DQ102" s="895" t="s">
        <v>566</v>
      </c>
      <c r="DR102" s="857"/>
      <c r="DS102" s="857"/>
      <c r="DT102" s="857"/>
      <c r="DU102" s="896"/>
      <c r="DV102" s="789"/>
      <c r="DW102" s="790"/>
      <c r="DX102" s="790"/>
      <c r="DY102" s="790"/>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407</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408</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411</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412</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413</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414</v>
      </c>
      <c r="AB109" s="898"/>
      <c r="AC109" s="898"/>
      <c r="AD109" s="898"/>
      <c r="AE109" s="899"/>
      <c r="AF109" s="897" t="s">
        <v>415</v>
      </c>
      <c r="AG109" s="898"/>
      <c r="AH109" s="898"/>
      <c r="AI109" s="898"/>
      <c r="AJ109" s="899"/>
      <c r="AK109" s="897" t="s">
        <v>294</v>
      </c>
      <c r="AL109" s="898"/>
      <c r="AM109" s="898"/>
      <c r="AN109" s="898"/>
      <c r="AO109" s="899"/>
      <c r="AP109" s="897" t="s">
        <v>416</v>
      </c>
      <c r="AQ109" s="898"/>
      <c r="AR109" s="898"/>
      <c r="AS109" s="898"/>
      <c r="AT109" s="900"/>
      <c r="AU109" s="917" t="s">
        <v>413</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414</v>
      </c>
      <c r="BR109" s="898"/>
      <c r="BS109" s="898"/>
      <c r="BT109" s="898"/>
      <c r="BU109" s="899"/>
      <c r="BV109" s="897" t="s">
        <v>415</v>
      </c>
      <c r="BW109" s="898"/>
      <c r="BX109" s="898"/>
      <c r="BY109" s="898"/>
      <c r="BZ109" s="899"/>
      <c r="CA109" s="897" t="s">
        <v>294</v>
      </c>
      <c r="CB109" s="898"/>
      <c r="CC109" s="898"/>
      <c r="CD109" s="898"/>
      <c r="CE109" s="899"/>
      <c r="CF109" s="918" t="s">
        <v>416</v>
      </c>
      <c r="CG109" s="918"/>
      <c r="CH109" s="918"/>
      <c r="CI109" s="918"/>
      <c r="CJ109" s="918"/>
      <c r="CK109" s="897" t="s">
        <v>417</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414</v>
      </c>
      <c r="DH109" s="898"/>
      <c r="DI109" s="898"/>
      <c r="DJ109" s="898"/>
      <c r="DK109" s="899"/>
      <c r="DL109" s="897" t="s">
        <v>415</v>
      </c>
      <c r="DM109" s="898"/>
      <c r="DN109" s="898"/>
      <c r="DO109" s="898"/>
      <c r="DP109" s="899"/>
      <c r="DQ109" s="897" t="s">
        <v>294</v>
      </c>
      <c r="DR109" s="898"/>
      <c r="DS109" s="898"/>
      <c r="DT109" s="898"/>
      <c r="DU109" s="899"/>
      <c r="DV109" s="897" t="s">
        <v>416</v>
      </c>
      <c r="DW109" s="898"/>
      <c r="DX109" s="898"/>
      <c r="DY109" s="898"/>
      <c r="DZ109" s="900"/>
    </row>
    <row r="110" spans="1:131" s="230" customFormat="1" ht="26.25" customHeight="1" x14ac:dyDescent="0.15">
      <c r="A110" s="901" t="s">
        <v>418</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1258371</v>
      </c>
      <c r="AB110" s="905"/>
      <c r="AC110" s="905"/>
      <c r="AD110" s="905"/>
      <c r="AE110" s="906"/>
      <c r="AF110" s="907">
        <v>1231394</v>
      </c>
      <c r="AG110" s="905"/>
      <c r="AH110" s="905"/>
      <c r="AI110" s="905"/>
      <c r="AJ110" s="906"/>
      <c r="AK110" s="907">
        <v>1207528</v>
      </c>
      <c r="AL110" s="905"/>
      <c r="AM110" s="905"/>
      <c r="AN110" s="905"/>
      <c r="AO110" s="906"/>
      <c r="AP110" s="908">
        <v>21.2</v>
      </c>
      <c r="AQ110" s="909"/>
      <c r="AR110" s="909"/>
      <c r="AS110" s="909"/>
      <c r="AT110" s="910"/>
      <c r="AU110" s="911" t="s">
        <v>69</v>
      </c>
      <c r="AV110" s="912"/>
      <c r="AW110" s="912"/>
      <c r="AX110" s="912"/>
      <c r="AY110" s="912"/>
      <c r="AZ110" s="934" t="s">
        <v>419</v>
      </c>
      <c r="BA110" s="902"/>
      <c r="BB110" s="902"/>
      <c r="BC110" s="902"/>
      <c r="BD110" s="902"/>
      <c r="BE110" s="902"/>
      <c r="BF110" s="902"/>
      <c r="BG110" s="902"/>
      <c r="BH110" s="902"/>
      <c r="BI110" s="902"/>
      <c r="BJ110" s="902"/>
      <c r="BK110" s="902"/>
      <c r="BL110" s="902"/>
      <c r="BM110" s="902"/>
      <c r="BN110" s="902"/>
      <c r="BO110" s="902"/>
      <c r="BP110" s="903"/>
      <c r="BQ110" s="935">
        <v>12930427</v>
      </c>
      <c r="BR110" s="936"/>
      <c r="BS110" s="936"/>
      <c r="BT110" s="936"/>
      <c r="BU110" s="936"/>
      <c r="BV110" s="936">
        <v>12354922</v>
      </c>
      <c r="BW110" s="936"/>
      <c r="BX110" s="936"/>
      <c r="BY110" s="936"/>
      <c r="BZ110" s="936"/>
      <c r="CA110" s="936">
        <v>11576373</v>
      </c>
      <c r="CB110" s="936"/>
      <c r="CC110" s="936"/>
      <c r="CD110" s="936"/>
      <c r="CE110" s="936"/>
      <c r="CF110" s="949">
        <v>203</v>
      </c>
      <c r="CG110" s="950"/>
      <c r="CH110" s="950"/>
      <c r="CI110" s="950"/>
      <c r="CJ110" s="950"/>
      <c r="CK110" s="951" t="s">
        <v>420</v>
      </c>
      <c r="CL110" s="952"/>
      <c r="CM110" s="934" t="s">
        <v>421</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122</v>
      </c>
      <c r="DH110" s="936"/>
      <c r="DI110" s="936"/>
      <c r="DJ110" s="936"/>
      <c r="DK110" s="936"/>
      <c r="DL110" s="936" t="s">
        <v>122</v>
      </c>
      <c r="DM110" s="936"/>
      <c r="DN110" s="936"/>
      <c r="DO110" s="936"/>
      <c r="DP110" s="936"/>
      <c r="DQ110" s="936" t="s">
        <v>122</v>
      </c>
      <c r="DR110" s="936"/>
      <c r="DS110" s="936"/>
      <c r="DT110" s="936"/>
      <c r="DU110" s="936"/>
      <c r="DV110" s="937" t="s">
        <v>122</v>
      </c>
      <c r="DW110" s="937"/>
      <c r="DX110" s="937"/>
      <c r="DY110" s="937"/>
      <c r="DZ110" s="938"/>
    </row>
    <row r="111" spans="1:131" s="230" customFormat="1" ht="26.25" customHeight="1" x14ac:dyDescent="0.15">
      <c r="A111" s="939" t="s">
        <v>422</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122</v>
      </c>
      <c r="AB111" s="943"/>
      <c r="AC111" s="943"/>
      <c r="AD111" s="943"/>
      <c r="AE111" s="944"/>
      <c r="AF111" s="945" t="s">
        <v>122</v>
      </c>
      <c r="AG111" s="943"/>
      <c r="AH111" s="943"/>
      <c r="AI111" s="943"/>
      <c r="AJ111" s="944"/>
      <c r="AK111" s="945" t="s">
        <v>122</v>
      </c>
      <c r="AL111" s="943"/>
      <c r="AM111" s="943"/>
      <c r="AN111" s="943"/>
      <c r="AO111" s="944"/>
      <c r="AP111" s="946" t="s">
        <v>122</v>
      </c>
      <c r="AQ111" s="947"/>
      <c r="AR111" s="947"/>
      <c r="AS111" s="947"/>
      <c r="AT111" s="948"/>
      <c r="AU111" s="913"/>
      <c r="AV111" s="914"/>
      <c r="AW111" s="914"/>
      <c r="AX111" s="914"/>
      <c r="AY111" s="914"/>
      <c r="AZ111" s="927" t="s">
        <v>423</v>
      </c>
      <c r="BA111" s="928"/>
      <c r="BB111" s="928"/>
      <c r="BC111" s="928"/>
      <c r="BD111" s="928"/>
      <c r="BE111" s="928"/>
      <c r="BF111" s="928"/>
      <c r="BG111" s="928"/>
      <c r="BH111" s="928"/>
      <c r="BI111" s="928"/>
      <c r="BJ111" s="928"/>
      <c r="BK111" s="928"/>
      <c r="BL111" s="928"/>
      <c r="BM111" s="928"/>
      <c r="BN111" s="928"/>
      <c r="BO111" s="928"/>
      <c r="BP111" s="929"/>
      <c r="BQ111" s="930" t="s">
        <v>122</v>
      </c>
      <c r="BR111" s="931"/>
      <c r="BS111" s="931"/>
      <c r="BT111" s="931"/>
      <c r="BU111" s="931"/>
      <c r="BV111" s="931" t="s">
        <v>122</v>
      </c>
      <c r="BW111" s="931"/>
      <c r="BX111" s="931"/>
      <c r="BY111" s="931"/>
      <c r="BZ111" s="931"/>
      <c r="CA111" s="931" t="s">
        <v>122</v>
      </c>
      <c r="CB111" s="931"/>
      <c r="CC111" s="931"/>
      <c r="CD111" s="931"/>
      <c r="CE111" s="931"/>
      <c r="CF111" s="925" t="s">
        <v>122</v>
      </c>
      <c r="CG111" s="926"/>
      <c r="CH111" s="926"/>
      <c r="CI111" s="926"/>
      <c r="CJ111" s="926"/>
      <c r="CK111" s="953"/>
      <c r="CL111" s="954"/>
      <c r="CM111" s="927" t="s">
        <v>424</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122</v>
      </c>
      <c r="DH111" s="931"/>
      <c r="DI111" s="931"/>
      <c r="DJ111" s="931"/>
      <c r="DK111" s="931"/>
      <c r="DL111" s="931" t="s">
        <v>122</v>
      </c>
      <c r="DM111" s="931"/>
      <c r="DN111" s="931"/>
      <c r="DO111" s="931"/>
      <c r="DP111" s="931"/>
      <c r="DQ111" s="931" t="s">
        <v>122</v>
      </c>
      <c r="DR111" s="931"/>
      <c r="DS111" s="931"/>
      <c r="DT111" s="931"/>
      <c r="DU111" s="931"/>
      <c r="DV111" s="932" t="s">
        <v>122</v>
      </c>
      <c r="DW111" s="932"/>
      <c r="DX111" s="932"/>
      <c r="DY111" s="932"/>
      <c r="DZ111" s="933"/>
    </row>
    <row r="112" spans="1:131" s="230" customFormat="1" ht="26.25" customHeight="1" x14ac:dyDescent="0.15">
      <c r="A112" s="957" t="s">
        <v>425</v>
      </c>
      <c r="B112" s="958"/>
      <c r="C112" s="928" t="s">
        <v>426</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122</v>
      </c>
      <c r="AB112" s="964"/>
      <c r="AC112" s="964"/>
      <c r="AD112" s="964"/>
      <c r="AE112" s="965"/>
      <c r="AF112" s="966" t="s">
        <v>122</v>
      </c>
      <c r="AG112" s="964"/>
      <c r="AH112" s="964"/>
      <c r="AI112" s="964"/>
      <c r="AJ112" s="965"/>
      <c r="AK112" s="966" t="s">
        <v>122</v>
      </c>
      <c r="AL112" s="964"/>
      <c r="AM112" s="964"/>
      <c r="AN112" s="964"/>
      <c r="AO112" s="965"/>
      <c r="AP112" s="967" t="s">
        <v>122</v>
      </c>
      <c r="AQ112" s="968"/>
      <c r="AR112" s="968"/>
      <c r="AS112" s="968"/>
      <c r="AT112" s="969"/>
      <c r="AU112" s="913"/>
      <c r="AV112" s="914"/>
      <c r="AW112" s="914"/>
      <c r="AX112" s="914"/>
      <c r="AY112" s="914"/>
      <c r="AZ112" s="927" t="s">
        <v>427</v>
      </c>
      <c r="BA112" s="928"/>
      <c r="BB112" s="928"/>
      <c r="BC112" s="928"/>
      <c r="BD112" s="928"/>
      <c r="BE112" s="928"/>
      <c r="BF112" s="928"/>
      <c r="BG112" s="928"/>
      <c r="BH112" s="928"/>
      <c r="BI112" s="928"/>
      <c r="BJ112" s="928"/>
      <c r="BK112" s="928"/>
      <c r="BL112" s="928"/>
      <c r="BM112" s="928"/>
      <c r="BN112" s="928"/>
      <c r="BO112" s="928"/>
      <c r="BP112" s="929"/>
      <c r="BQ112" s="930">
        <v>3618163</v>
      </c>
      <c r="BR112" s="931"/>
      <c r="BS112" s="931"/>
      <c r="BT112" s="931"/>
      <c r="BU112" s="931"/>
      <c r="BV112" s="931">
        <v>3557499</v>
      </c>
      <c r="BW112" s="931"/>
      <c r="BX112" s="931"/>
      <c r="BY112" s="931"/>
      <c r="BZ112" s="931"/>
      <c r="CA112" s="931">
        <v>3389113</v>
      </c>
      <c r="CB112" s="931"/>
      <c r="CC112" s="931"/>
      <c r="CD112" s="931"/>
      <c r="CE112" s="931"/>
      <c r="CF112" s="925">
        <v>59.4</v>
      </c>
      <c r="CG112" s="926"/>
      <c r="CH112" s="926"/>
      <c r="CI112" s="926"/>
      <c r="CJ112" s="926"/>
      <c r="CK112" s="953"/>
      <c r="CL112" s="954"/>
      <c r="CM112" s="927" t="s">
        <v>428</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122</v>
      </c>
      <c r="DH112" s="931"/>
      <c r="DI112" s="931"/>
      <c r="DJ112" s="931"/>
      <c r="DK112" s="931"/>
      <c r="DL112" s="931" t="s">
        <v>122</v>
      </c>
      <c r="DM112" s="931"/>
      <c r="DN112" s="931"/>
      <c r="DO112" s="931"/>
      <c r="DP112" s="931"/>
      <c r="DQ112" s="931" t="s">
        <v>122</v>
      </c>
      <c r="DR112" s="931"/>
      <c r="DS112" s="931"/>
      <c r="DT112" s="931"/>
      <c r="DU112" s="931"/>
      <c r="DV112" s="932" t="s">
        <v>122</v>
      </c>
      <c r="DW112" s="932"/>
      <c r="DX112" s="932"/>
      <c r="DY112" s="932"/>
      <c r="DZ112" s="933"/>
    </row>
    <row r="113" spans="1:130" s="230" customFormat="1" ht="26.25" customHeight="1" x14ac:dyDescent="0.15">
      <c r="A113" s="959"/>
      <c r="B113" s="960"/>
      <c r="C113" s="928" t="s">
        <v>429</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273307</v>
      </c>
      <c r="AB113" s="943"/>
      <c r="AC113" s="943"/>
      <c r="AD113" s="943"/>
      <c r="AE113" s="944"/>
      <c r="AF113" s="945">
        <v>284605</v>
      </c>
      <c r="AG113" s="943"/>
      <c r="AH113" s="943"/>
      <c r="AI113" s="943"/>
      <c r="AJ113" s="944"/>
      <c r="AK113" s="945">
        <v>297495</v>
      </c>
      <c r="AL113" s="943"/>
      <c r="AM113" s="943"/>
      <c r="AN113" s="943"/>
      <c r="AO113" s="944"/>
      <c r="AP113" s="946">
        <v>5.2</v>
      </c>
      <c r="AQ113" s="947"/>
      <c r="AR113" s="947"/>
      <c r="AS113" s="947"/>
      <c r="AT113" s="948"/>
      <c r="AU113" s="913"/>
      <c r="AV113" s="914"/>
      <c r="AW113" s="914"/>
      <c r="AX113" s="914"/>
      <c r="AY113" s="914"/>
      <c r="AZ113" s="927" t="s">
        <v>430</v>
      </c>
      <c r="BA113" s="928"/>
      <c r="BB113" s="928"/>
      <c r="BC113" s="928"/>
      <c r="BD113" s="928"/>
      <c r="BE113" s="928"/>
      <c r="BF113" s="928"/>
      <c r="BG113" s="928"/>
      <c r="BH113" s="928"/>
      <c r="BI113" s="928"/>
      <c r="BJ113" s="928"/>
      <c r="BK113" s="928"/>
      <c r="BL113" s="928"/>
      <c r="BM113" s="928"/>
      <c r="BN113" s="928"/>
      <c r="BO113" s="928"/>
      <c r="BP113" s="929"/>
      <c r="BQ113" s="930">
        <v>315234</v>
      </c>
      <c r="BR113" s="931"/>
      <c r="BS113" s="931"/>
      <c r="BT113" s="931"/>
      <c r="BU113" s="931"/>
      <c r="BV113" s="931">
        <v>276378</v>
      </c>
      <c r="BW113" s="931"/>
      <c r="BX113" s="931"/>
      <c r="BY113" s="931"/>
      <c r="BZ113" s="931"/>
      <c r="CA113" s="931">
        <v>314078</v>
      </c>
      <c r="CB113" s="931"/>
      <c r="CC113" s="931"/>
      <c r="CD113" s="931"/>
      <c r="CE113" s="931"/>
      <c r="CF113" s="925">
        <v>5.5</v>
      </c>
      <c r="CG113" s="926"/>
      <c r="CH113" s="926"/>
      <c r="CI113" s="926"/>
      <c r="CJ113" s="926"/>
      <c r="CK113" s="953"/>
      <c r="CL113" s="954"/>
      <c r="CM113" s="927" t="s">
        <v>431</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122</v>
      </c>
      <c r="DH113" s="964"/>
      <c r="DI113" s="964"/>
      <c r="DJ113" s="964"/>
      <c r="DK113" s="965"/>
      <c r="DL113" s="966" t="s">
        <v>122</v>
      </c>
      <c r="DM113" s="964"/>
      <c r="DN113" s="964"/>
      <c r="DO113" s="964"/>
      <c r="DP113" s="965"/>
      <c r="DQ113" s="966" t="s">
        <v>122</v>
      </c>
      <c r="DR113" s="964"/>
      <c r="DS113" s="964"/>
      <c r="DT113" s="964"/>
      <c r="DU113" s="965"/>
      <c r="DV113" s="967" t="s">
        <v>122</v>
      </c>
      <c r="DW113" s="968"/>
      <c r="DX113" s="968"/>
      <c r="DY113" s="968"/>
      <c r="DZ113" s="969"/>
    </row>
    <row r="114" spans="1:130" s="230" customFormat="1" ht="26.25" customHeight="1" x14ac:dyDescent="0.15">
      <c r="A114" s="959"/>
      <c r="B114" s="960"/>
      <c r="C114" s="928" t="s">
        <v>432</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47652</v>
      </c>
      <c r="AB114" s="964"/>
      <c r="AC114" s="964"/>
      <c r="AD114" s="964"/>
      <c r="AE114" s="965"/>
      <c r="AF114" s="966">
        <v>49970</v>
      </c>
      <c r="AG114" s="964"/>
      <c r="AH114" s="964"/>
      <c r="AI114" s="964"/>
      <c r="AJ114" s="965"/>
      <c r="AK114" s="966">
        <v>53092</v>
      </c>
      <c r="AL114" s="964"/>
      <c r="AM114" s="964"/>
      <c r="AN114" s="964"/>
      <c r="AO114" s="965"/>
      <c r="AP114" s="967">
        <v>0.9</v>
      </c>
      <c r="AQ114" s="968"/>
      <c r="AR114" s="968"/>
      <c r="AS114" s="968"/>
      <c r="AT114" s="969"/>
      <c r="AU114" s="913"/>
      <c r="AV114" s="914"/>
      <c r="AW114" s="914"/>
      <c r="AX114" s="914"/>
      <c r="AY114" s="914"/>
      <c r="AZ114" s="927" t="s">
        <v>433</v>
      </c>
      <c r="BA114" s="928"/>
      <c r="BB114" s="928"/>
      <c r="BC114" s="928"/>
      <c r="BD114" s="928"/>
      <c r="BE114" s="928"/>
      <c r="BF114" s="928"/>
      <c r="BG114" s="928"/>
      <c r="BH114" s="928"/>
      <c r="BI114" s="928"/>
      <c r="BJ114" s="928"/>
      <c r="BK114" s="928"/>
      <c r="BL114" s="928"/>
      <c r="BM114" s="928"/>
      <c r="BN114" s="928"/>
      <c r="BO114" s="928"/>
      <c r="BP114" s="929"/>
      <c r="BQ114" s="930">
        <v>1148452</v>
      </c>
      <c r="BR114" s="931"/>
      <c r="BS114" s="931"/>
      <c r="BT114" s="931"/>
      <c r="BU114" s="931"/>
      <c r="BV114" s="931">
        <v>1114610</v>
      </c>
      <c r="BW114" s="931"/>
      <c r="BX114" s="931"/>
      <c r="BY114" s="931"/>
      <c r="BZ114" s="931"/>
      <c r="CA114" s="931">
        <v>1207762</v>
      </c>
      <c r="CB114" s="931"/>
      <c r="CC114" s="931"/>
      <c r="CD114" s="931"/>
      <c r="CE114" s="931"/>
      <c r="CF114" s="925">
        <v>21.2</v>
      </c>
      <c r="CG114" s="926"/>
      <c r="CH114" s="926"/>
      <c r="CI114" s="926"/>
      <c r="CJ114" s="926"/>
      <c r="CK114" s="953"/>
      <c r="CL114" s="954"/>
      <c r="CM114" s="927" t="s">
        <v>434</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122</v>
      </c>
      <c r="DH114" s="964"/>
      <c r="DI114" s="964"/>
      <c r="DJ114" s="964"/>
      <c r="DK114" s="965"/>
      <c r="DL114" s="966" t="s">
        <v>122</v>
      </c>
      <c r="DM114" s="964"/>
      <c r="DN114" s="964"/>
      <c r="DO114" s="964"/>
      <c r="DP114" s="965"/>
      <c r="DQ114" s="966" t="s">
        <v>122</v>
      </c>
      <c r="DR114" s="964"/>
      <c r="DS114" s="964"/>
      <c r="DT114" s="964"/>
      <c r="DU114" s="965"/>
      <c r="DV114" s="967" t="s">
        <v>122</v>
      </c>
      <c r="DW114" s="968"/>
      <c r="DX114" s="968"/>
      <c r="DY114" s="968"/>
      <c r="DZ114" s="969"/>
    </row>
    <row r="115" spans="1:130" s="230" customFormat="1" ht="26.25" customHeight="1" x14ac:dyDescent="0.15">
      <c r="A115" s="959"/>
      <c r="B115" s="960"/>
      <c r="C115" s="928" t="s">
        <v>435</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t="s">
        <v>122</v>
      </c>
      <c r="AB115" s="943"/>
      <c r="AC115" s="943"/>
      <c r="AD115" s="943"/>
      <c r="AE115" s="944"/>
      <c r="AF115" s="945" t="s">
        <v>122</v>
      </c>
      <c r="AG115" s="943"/>
      <c r="AH115" s="943"/>
      <c r="AI115" s="943"/>
      <c r="AJ115" s="944"/>
      <c r="AK115" s="945" t="s">
        <v>122</v>
      </c>
      <c r="AL115" s="943"/>
      <c r="AM115" s="943"/>
      <c r="AN115" s="943"/>
      <c r="AO115" s="944"/>
      <c r="AP115" s="946" t="s">
        <v>122</v>
      </c>
      <c r="AQ115" s="947"/>
      <c r="AR115" s="947"/>
      <c r="AS115" s="947"/>
      <c r="AT115" s="948"/>
      <c r="AU115" s="913"/>
      <c r="AV115" s="914"/>
      <c r="AW115" s="914"/>
      <c r="AX115" s="914"/>
      <c r="AY115" s="914"/>
      <c r="AZ115" s="927" t="s">
        <v>436</v>
      </c>
      <c r="BA115" s="928"/>
      <c r="BB115" s="928"/>
      <c r="BC115" s="928"/>
      <c r="BD115" s="928"/>
      <c r="BE115" s="928"/>
      <c r="BF115" s="928"/>
      <c r="BG115" s="928"/>
      <c r="BH115" s="928"/>
      <c r="BI115" s="928"/>
      <c r="BJ115" s="928"/>
      <c r="BK115" s="928"/>
      <c r="BL115" s="928"/>
      <c r="BM115" s="928"/>
      <c r="BN115" s="928"/>
      <c r="BO115" s="928"/>
      <c r="BP115" s="929"/>
      <c r="BQ115" s="930" t="s">
        <v>122</v>
      </c>
      <c r="BR115" s="931"/>
      <c r="BS115" s="931"/>
      <c r="BT115" s="931"/>
      <c r="BU115" s="931"/>
      <c r="BV115" s="931" t="s">
        <v>122</v>
      </c>
      <c r="BW115" s="931"/>
      <c r="BX115" s="931"/>
      <c r="BY115" s="931"/>
      <c r="BZ115" s="931"/>
      <c r="CA115" s="931" t="s">
        <v>122</v>
      </c>
      <c r="CB115" s="931"/>
      <c r="CC115" s="931"/>
      <c r="CD115" s="931"/>
      <c r="CE115" s="931"/>
      <c r="CF115" s="925" t="s">
        <v>122</v>
      </c>
      <c r="CG115" s="926"/>
      <c r="CH115" s="926"/>
      <c r="CI115" s="926"/>
      <c r="CJ115" s="926"/>
      <c r="CK115" s="953"/>
      <c r="CL115" s="954"/>
      <c r="CM115" s="927" t="s">
        <v>437</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122</v>
      </c>
      <c r="DH115" s="964"/>
      <c r="DI115" s="964"/>
      <c r="DJ115" s="964"/>
      <c r="DK115" s="965"/>
      <c r="DL115" s="966" t="s">
        <v>122</v>
      </c>
      <c r="DM115" s="964"/>
      <c r="DN115" s="964"/>
      <c r="DO115" s="964"/>
      <c r="DP115" s="965"/>
      <c r="DQ115" s="966" t="s">
        <v>122</v>
      </c>
      <c r="DR115" s="964"/>
      <c r="DS115" s="964"/>
      <c r="DT115" s="964"/>
      <c r="DU115" s="965"/>
      <c r="DV115" s="967" t="s">
        <v>122</v>
      </c>
      <c r="DW115" s="968"/>
      <c r="DX115" s="968"/>
      <c r="DY115" s="968"/>
      <c r="DZ115" s="969"/>
    </row>
    <row r="116" spans="1:130" s="230" customFormat="1" ht="26.25" customHeight="1" x14ac:dyDescent="0.15">
      <c r="A116" s="961"/>
      <c r="B116" s="962"/>
      <c r="C116" s="970" t="s">
        <v>438</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122</v>
      </c>
      <c r="AB116" s="964"/>
      <c r="AC116" s="964"/>
      <c r="AD116" s="964"/>
      <c r="AE116" s="965"/>
      <c r="AF116" s="966" t="s">
        <v>122</v>
      </c>
      <c r="AG116" s="964"/>
      <c r="AH116" s="964"/>
      <c r="AI116" s="964"/>
      <c r="AJ116" s="965"/>
      <c r="AK116" s="966" t="s">
        <v>122</v>
      </c>
      <c r="AL116" s="964"/>
      <c r="AM116" s="964"/>
      <c r="AN116" s="964"/>
      <c r="AO116" s="965"/>
      <c r="AP116" s="967" t="s">
        <v>122</v>
      </c>
      <c r="AQ116" s="968"/>
      <c r="AR116" s="968"/>
      <c r="AS116" s="968"/>
      <c r="AT116" s="969"/>
      <c r="AU116" s="913"/>
      <c r="AV116" s="914"/>
      <c r="AW116" s="914"/>
      <c r="AX116" s="914"/>
      <c r="AY116" s="914"/>
      <c r="AZ116" s="972" t="s">
        <v>439</v>
      </c>
      <c r="BA116" s="973"/>
      <c r="BB116" s="973"/>
      <c r="BC116" s="973"/>
      <c r="BD116" s="973"/>
      <c r="BE116" s="973"/>
      <c r="BF116" s="973"/>
      <c r="BG116" s="973"/>
      <c r="BH116" s="973"/>
      <c r="BI116" s="973"/>
      <c r="BJ116" s="973"/>
      <c r="BK116" s="973"/>
      <c r="BL116" s="973"/>
      <c r="BM116" s="973"/>
      <c r="BN116" s="973"/>
      <c r="BO116" s="973"/>
      <c r="BP116" s="974"/>
      <c r="BQ116" s="930" t="s">
        <v>122</v>
      </c>
      <c r="BR116" s="931"/>
      <c r="BS116" s="931"/>
      <c r="BT116" s="931"/>
      <c r="BU116" s="931"/>
      <c r="BV116" s="931" t="s">
        <v>122</v>
      </c>
      <c r="BW116" s="931"/>
      <c r="BX116" s="931"/>
      <c r="BY116" s="931"/>
      <c r="BZ116" s="931"/>
      <c r="CA116" s="931" t="s">
        <v>122</v>
      </c>
      <c r="CB116" s="931"/>
      <c r="CC116" s="931"/>
      <c r="CD116" s="931"/>
      <c r="CE116" s="931"/>
      <c r="CF116" s="925" t="s">
        <v>122</v>
      </c>
      <c r="CG116" s="926"/>
      <c r="CH116" s="926"/>
      <c r="CI116" s="926"/>
      <c r="CJ116" s="926"/>
      <c r="CK116" s="953"/>
      <c r="CL116" s="954"/>
      <c r="CM116" s="927" t="s">
        <v>440</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122</v>
      </c>
      <c r="DH116" s="964"/>
      <c r="DI116" s="964"/>
      <c r="DJ116" s="964"/>
      <c r="DK116" s="965"/>
      <c r="DL116" s="966" t="s">
        <v>122</v>
      </c>
      <c r="DM116" s="964"/>
      <c r="DN116" s="964"/>
      <c r="DO116" s="964"/>
      <c r="DP116" s="965"/>
      <c r="DQ116" s="966" t="s">
        <v>122</v>
      </c>
      <c r="DR116" s="964"/>
      <c r="DS116" s="964"/>
      <c r="DT116" s="964"/>
      <c r="DU116" s="965"/>
      <c r="DV116" s="967" t="s">
        <v>122</v>
      </c>
      <c r="DW116" s="968"/>
      <c r="DX116" s="968"/>
      <c r="DY116" s="968"/>
      <c r="DZ116" s="969"/>
    </row>
    <row r="117" spans="1:130" s="230" customFormat="1" ht="26.25" customHeight="1" x14ac:dyDescent="0.15">
      <c r="A117" s="91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441</v>
      </c>
      <c r="Z117" s="899"/>
      <c r="AA117" s="983">
        <v>1579330</v>
      </c>
      <c r="AB117" s="984"/>
      <c r="AC117" s="984"/>
      <c r="AD117" s="984"/>
      <c r="AE117" s="985"/>
      <c r="AF117" s="986">
        <v>1565969</v>
      </c>
      <c r="AG117" s="984"/>
      <c r="AH117" s="984"/>
      <c r="AI117" s="984"/>
      <c r="AJ117" s="985"/>
      <c r="AK117" s="986">
        <v>1558115</v>
      </c>
      <c r="AL117" s="984"/>
      <c r="AM117" s="984"/>
      <c r="AN117" s="984"/>
      <c r="AO117" s="985"/>
      <c r="AP117" s="987"/>
      <c r="AQ117" s="988"/>
      <c r="AR117" s="988"/>
      <c r="AS117" s="988"/>
      <c r="AT117" s="989"/>
      <c r="AU117" s="913"/>
      <c r="AV117" s="914"/>
      <c r="AW117" s="914"/>
      <c r="AX117" s="914"/>
      <c r="AY117" s="914"/>
      <c r="AZ117" s="979" t="s">
        <v>442</v>
      </c>
      <c r="BA117" s="980"/>
      <c r="BB117" s="980"/>
      <c r="BC117" s="980"/>
      <c r="BD117" s="980"/>
      <c r="BE117" s="980"/>
      <c r="BF117" s="980"/>
      <c r="BG117" s="980"/>
      <c r="BH117" s="980"/>
      <c r="BI117" s="980"/>
      <c r="BJ117" s="980"/>
      <c r="BK117" s="980"/>
      <c r="BL117" s="980"/>
      <c r="BM117" s="980"/>
      <c r="BN117" s="980"/>
      <c r="BO117" s="980"/>
      <c r="BP117" s="981"/>
      <c r="BQ117" s="930" t="s">
        <v>122</v>
      </c>
      <c r="BR117" s="931"/>
      <c r="BS117" s="931"/>
      <c r="BT117" s="931"/>
      <c r="BU117" s="931"/>
      <c r="BV117" s="931" t="s">
        <v>122</v>
      </c>
      <c r="BW117" s="931"/>
      <c r="BX117" s="931"/>
      <c r="BY117" s="931"/>
      <c r="BZ117" s="931"/>
      <c r="CA117" s="931" t="s">
        <v>122</v>
      </c>
      <c r="CB117" s="931"/>
      <c r="CC117" s="931"/>
      <c r="CD117" s="931"/>
      <c r="CE117" s="931"/>
      <c r="CF117" s="925" t="s">
        <v>122</v>
      </c>
      <c r="CG117" s="926"/>
      <c r="CH117" s="926"/>
      <c r="CI117" s="926"/>
      <c r="CJ117" s="926"/>
      <c r="CK117" s="953"/>
      <c r="CL117" s="954"/>
      <c r="CM117" s="927" t="s">
        <v>443</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122</v>
      </c>
      <c r="DH117" s="964"/>
      <c r="DI117" s="964"/>
      <c r="DJ117" s="964"/>
      <c r="DK117" s="965"/>
      <c r="DL117" s="966" t="s">
        <v>122</v>
      </c>
      <c r="DM117" s="964"/>
      <c r="DN117" s="964"/>
      <c r="DO117" s="964"/>
      <c r="DP117" s="965"/>
      <c r="DQ117" s="966" t="s">
        <v>122</v>
      </c>
      <c r="DR117" s="964"/>
      <c r="DS117" s="964"/>
      <c r="DT117" s="964"/>
      <c r="DU117" s="965"/>
      <c r="DV117" s="967" t="s">
        <v>122</v>
      </c>
      <c r="DW117" s="968"/>
      <c r="DX117" s="968"/>
      <c r="DY117" s="968"/>
      <c r="DZ117" s="969"/>
    </row>
    <row r="118" spans="1:130" s="230" customFormat="1" ht="26.25" customHeight="1" x14ac:dyDescent="0.15">
      <c r="A118" s="917" t="s">
        <v>417</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414</v>
      </c>
      <c r="AB118" s="898"/>
      <c r="AC118" s="898"/>
      <c r="AD118" s="898"/>
      <c r="AE118" s="899"/>
      <c r="AF118" s="897" t="s">
        <v>415</v>
      </c>
      <c r="AG118" s="898"/>
      <c r="AH118" s="898"/>
      <c r="AI118" s="898"/>
      <c r="AJ118" s="899"/>
      <c r="AK118" s="897" t="s">
        <v>294</v>
      </c>
      <c r="AL118" s="898"/>
      <c r="AM118" s="898"/>
      <c r="AN118" s="898"/>
      <c r="AO118" s="899"/>
      <c r="AP118" s="975" t="s">
        <v>416</v>
      </c>
      <c r="AQ118" s="976"/>
      <c r="AR118" s="976"/>
      <c r="AS118" s="976"/>
      <c r="AT118" s="977"/>
      <c r="AU118" s="913"/>
      <c r="AV118" s="914"/>
      <c r="AW118" s="914"/>
      <c r="AX118" s="914"/>
      <c r="AY118" s="914"/>
      <c r="AZ118" s="978" t="s">
        <v>444</v>
      </c>
      <c r="BA118" s="970"/>
      <c r="BB118" s="970"/>
      <c r="BC118" s="970"/>
      <c r="BD118" s="970"/>
      <c r="BE118" s="970"/>
      <c r="BF118" s="970"/>
      <c r="BG118" s="970"/>
      <c r="BH118" s="970"/>
      <c r="BI118" s="970"/>
      <c r="BJ118" s="970"/>
      <c r="BK118" s="970"/>
      <c r="BL118" s="970"/>
      <c r="BM118" s="970"/>
      <c r="BN118" s="970"/>
      <c r="BO118" s="970"/>
      <c r="BP118" s="971"/>
      <c r="BQ118" s="1004" t="s">
        <v>122</v>
      </c>
      <c r="BR118" s="1005"/>
      <c r="BS118" s="1005"/>
      <c r="BT118" s="1005"/>
      <c r="BU118" s="1005"/>
      <c r="BV118" s="1005" t="s">
        <v>122</v>
      </c>
      <c r="BW118" s="1005"/>
      <c r="BX118" s="1005"/>
      <c r="BY118" s="1005"/>
      <c r="BZ118" s="1005"/>
      <c r="CA118" s="1005" t="s">
        <v>122</v>
      </c>
      <c r="CB118" s="1005"/>
      <c r="CC118" s="1005"/>
      <c r="CD118" s="1005"/>
      <c r="CE118" s="1005"/>
      <c r="CF118" s="925" t="s">
        <v>122</v>
      </c>
      <c r="CG118" s="926"/>
      <c r="CH118" s="926"/>
      <c r="CI118" s="926"/>
      <c r="CJ118" s="926"/>
      <c r="CK118" s="953"/>
      <c r="CL118" s="954"/>
      <c r="CM118" s="927" t="s">
        <v>445</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122</v>
      </c>
      <c r="DH118" s="964"/>
      <c r="DI118" s="964"/>
      <c r="DJ118" s="964"/>
      <c r="DK118" s="965"/>
      <c r="DL118" s="966" t="s">
        <v>122</v>
      </c>
      <c r="DM118" s="964"/>
      <c r="DN118" s="964"/>
      <c r="DO118" s="964"/>
      <c r="DP118" s="965"/>
      <c r="DQ118" s="966" t="s">
        <v>122</v>
      </c>
      <c r="DR118" s="964"/>
      <c r="DS118" s="964"/>
      <c r="DT118" s="964"/>
      <c r="DU118" s="965"/>
      <c r="DV118" s="967" t="s">
        <v>122</v>
      </c>
      <c r="DW118" s="968"/>
      <c r="DX118" s="968"/>
      <c r="DY118" s="968"/>
      <c r="DZ118" s="969"/>
    </row>
    <row r="119" spans="1:130" s="230" customFormat="1" ht="26.25" customHeight="1" x14ac:dyDescent="0.15">
      <c r="A119" s="1061" t="s">
        <v>420</v>
      </c>
      <c r="B119" s="952"/>
      <c r="C119" s="934" t="s">
        <v>421</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122</v>
      </c>
      <c r="AB119" s="905"/>
      <c r="AC119" s="905"/>
      <c r="AD119" s="905"/>
      <c r="AE119" s="906"/>
      <c r="AF119" s="907" t="s">
        <v>122</v>
      </c>
      <c r="AG119" s="905"/>
      <c r="AH119" s="905"/>
      <c r="AI119" s="905"/>
      <c r="AJ119" s="906"/>
      <c r="AK119" s="907" t="s">
        <v>122</v>
      </c>
      <c r="AL119" s="905"/>
      <c r="AM119" s="905"/>
      <c r="AN119" s="905"/>
      <c r="AO119" s="906"/>
      <c r="AP119" s="908" t="s">
        <v>122</v>
      </c>
      <c r="AQ119" s="909"/>
      <c r="AR119" s="909"/>
      <c r="AS119" s="909"/>
      <c r="AT119" s="910"/>
      <c r="AU119" s="915"/>
      <c r="AV119" s="916"/>
      <c r="AW119" s="916"/>
      <c r="AX119" s="916"/>
      <c r="AY119" s="916"/>
      <c r="AZ119" s="251" t="s">
        <v>177</v>
      </c>
      <c r="BA119" s="251"/>
      <c r="BB119" s="251"/>
      <c r="BC119" s="251"/>
      <c r="BD119" s="251"/>
      <c r="BE119" s="251"/>
      <c r="BF119" s="251"/>
      <c r="BG119" s="251"/>
      <c r="BH119" s="251"/>
      <c r="BI119" s="251"/>
      <c r="BJ119" s="251"/>
      <c r="BK119" s="251"/>
      <c r="BL119" s="251"/>
      <c r="BM119" s="251"/>
      <c r="BN119" s="251"/>
      <c r="BO119" s="982" t="s">
        <v>446</v>
      </c>
      <c r="BP119" s="1010"/>
      <c r="BQ119" s="1004">
        <v>18012276</v>
      </c>
      <c r="BR119" s="1005"/>
      <c r="BS119" s="1005"/>
      <c r="BT119" s="1005"/>
      <c r="BU119" s="1005"/>
      <c r="BV119" s="1005">
        <v>17303409</v>
      </c>
      <c r="BW119" s="1005"/>
      <c r="BX119" s="1005"/>
      <c r="BY119" s="1005"/>
      <c r="BZ119" s="1005"/>
      <c r="CA119" s="1005">
        <v>16487326</v>
      </c>
      <c r="CB119" s="1005"/>
      <c r="CC119" s="1005"/>
      <c r="CD119" s="1005"/>
      <c r="CE119" s="1005"/>
      <c r="CF119" s="1006"/>
      <c r="CG119" s="1007"/>
      <c r="CH119" s="1007"/>
      <c r="CI119" s="1007"/>
      <c r="CJ119" s="1008"/>
      <c r="CK119" s="955"/>
      <c r="CL119" s="956"/>
      <c r="CM119" s="978" t="s">
        <v>447</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122</v>
      </c>
      <c r="DH119" s="991"/>
      <c r="DI119" s="991"/>
      <c r="DJ119" s="991"/>
      <c r="DK119" s="992"/>
      <c r="DL119" s="990" t="s">
        <v>122</v>
      </c>
      <c r="DM119" s="991"/>
      <c r="DN119" s="991"/>
      <c r="DO119" s="991"/>
      <c r="DP119" s="992"/>
      <c r="DQ119" s="990" t="s">
        <v>122</v>
      </c>
      <c r="DR119" s="991"/>
      <c r="DS119" s="991"/>
      <c r="DT119" s="991"/>
      <c r="DU119" s="992"/>
      <c r="DV119" s="993" t="s">
        <v>122</v>
      </c>
      <c r="DW119" s="994"/>
      <c r="DX119" s="994"/>
      <c r="DY119" s="994"/>
      <c r="DZ119" s="995"/>
    </row>
    <row r="120" spans="1:130" s="230" customFormat="1" ht="26.25" customHeight="1" x14ac:dyDescent="0.15">
      <c r="A120" s="1062"/>
      <c r="B120" s="954"/>
      <c r="C120" s="927" t="s">
        <v>424</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122</v>
      </c>
      <c r="AB120" s="964"/>
      <c r="AC120" s="964"/>
      <c r="AD120" s="964"/>
      <c r="AE120" s="965"/>
      <c r="AF120" s="966" t="s">
        <v>122</v>
      </c>
      <c r="AG120" s="964"/>
      <c r="AH120" s="964"/>
      <c r="AI120" s="964"/>
      <c r="AJ120" s="965"/>
      <c r="AK120" s="966" t="s">
        <v>122</v>
      </c>
      <c r="AL120" s="964"/>
      <c r="AM120" s="964"/>
      <c r="AN120" s="964"/>
      <c r="AO120" s="965"/>
      <c r="AP120" s="967" t="s">
        <v>122</v>
      </c>
      <c r="AQ120" s="968"/>
      <c r="AR120" s="968"/>
      <c r="AS120" s="968"/>
      <c r="AT120" s="969"/>
      <c r="AU120" s="996" t="s">
        <v>448</v>
      </c>
      <c r="AV120" s="997"/>
      <c r="AW120" s="997"/>
      <c r="AX120" s="997"/>
      <c r="AY120" s="998"/>
      <c r="AZ120" s="934" t="s">
        <v>449</v>
      </c>
      <c r="BA120" s="902"/>
      <c r="BB120" s="902"/>
      <c r="BC120" s="902"/>
      <c r="BD120" s="902"/>
      <c r="BE120" s="902"/>
      <c r="BF120" s="902"/>
      <c r="BG120" s="902"/>
      <c r="BH120" s="902"/>
      <c r="BI120" s="902"/>
      <c r="BJ120" s="902"/>
      <c r="BK120" s="902"/>
      <c r="BL120" s="902"/>
      <c r="BM120" s="902"/>
      <c r="BN120" s="902"/>
      <c r="BO120" s="902"/>
      <c r="BP120" s="903"/>
      <c r="BQ120" s="935">
        <v>10579994</v>
      </c>
      <c r="BR120" s="936"/>
      <c r="BS120" s="936"/>
      <c r="BT120" s="936"/>
      <c r="BU120" s="936"/>
      <c r="BV120" s="936">
        <v>11719089</v>
      </c>
      <c r="BW120" s="936"/>
      <c r="BX120" s="936"/>
      <c r="BY120" s="936"/>
      <c r="BZ120" s="936"/>
      <c r="CA120" s="936">
        <v>10368931</v>
      </c>
      <c r="CB120" s="936"/>
      <c r="CC120" s="936"/>
      <c r="CD120" s="936"/>
      <c r="CE120" s="936"/>
      <c r="CF120" s="949">
        <v>181.8</v>
      </c>
      <c r="CG120" s="950"/>
      <c r="CH120" s="950"/>
      <c r="CI120" s="950"/>
      <c r="CJ120" s="950"/>
      <c r="CK120" s="1011" t="s">
        <v>450</v>
      </c>
      <c r="CL120" s="1012"/>
      <c r="CM120" s="1012"/>
      <c r="CN120" s="1012"/>
      <c r="CO120" s="1013"/>
      <c r="CP120" s="1019" t="s">
        <v>398</v>
      </c>
      <c r="CQ120" s="1020"/>
      <c r="CR120" s="1020"/>
      <c r="CS120" s="1020"/>
      <c r="CT120" s="1020"/>
      <c r="CU120" s="1020"/>
      <c r="CV120" s="1020"/>
      <c r="CW120" s="1020"/>
      <c r="CX120" s="1020"/>
      <c r="CY120" s="1020"/>
      <c r="CZ120" s="1020"/>
      <c r="DA120" s="1020"/>
      <c r="DB120" s="1020"/>
      <c r="DC120" s="1020"/>
      <c r="DD120" s="1020"/>
      <c r="DE120" s="1020"/>
      <c r="DF120" s="1021"/>
      <c r="DG120" s="935">
        <v>1515199</v>
      </c>
      <c r="DH120" s="936"/>
      <c r="DI120" s="936"/>
      <c r="DJ120" s="936"/>
      <c r="DK120" s="936"/>
      <c r="DL120" s="936">
        <v>1596518</v>
      </c>
      <c r="DM120" s="936"/>
      <c r="DN120" s="936"/>
      <c r="DO120" s="936"/>
      <c r="DP120" s="936"/>
      <c r="DQ120" s="936">
        <v>1631638</v>
      </c>
      <c r="DR120" s="936"/>
      <c r="DS120" s="936"/>
      <c r="DT120" s="936"/>
      <c r="DU120" s="936"/>
      <c r="DV120" s="937">
        <v>28.6</v>
      </c>
      <c r="DW120" s="937"/>
      <c r="DX120" s="937"/>
      <c r="DY120" s="937"/>
      <c r="DZ120" s="938"/>
    </row>
    <row r="121" spans="1:130" s="230" customFormat="1" ht="26.25" customHeight="1" x14ac:dyDescent="0.15">
      <c r="A121" s="1062"/>
      <c r="B121" s="954"/>
      <c r="C121" s="979" t="s">
        <v>451</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122</v>
      </c>
      <c r="AB121" s="964"/>
      <c r="AC121" s="964"/>
      <c r="AD121" s="964"/>
      <c r="AE121" s="965"/>
      <c r="AF121" s="966" t="s">
        <v>122</v>
      </c>
      <c r="AG121" s="964"/>
      <c r="AH121" s="964"/>
      <c r="AI121" s="964"/>
      <c r="AJ121" s="965"/>
      <c r="AK121" s="966" t="s">
        <v>122</v>
      </c>
      <c r="AL121" s="964"/>
      <c r="AM121" s="964"/>
      <c r="AN121" s="964"/>
      <c r="AO121" s="965"/>
      <c r="AP121" s="967" t="s">
        <v>122</v>
      </c>
      <c r="AQ121" s="968"/>
      <c r="AR121" s="968"/>
      <c r="AS121" s="968"/>
      <c r="AT121" s="969"/>
      <c r="AU121" s="999"/>
      <c r="AV121" s="1000"/>
      <c r="AW121" s="1000"/>
      <c r="AX121" s="1000"/>
      <c r="AY121" s="1001"/>
      <c r="AZ121" s="927" t="s">
        <v>452</v>
      </c>
      <c r="BA121" s="928"/>
      <c r="BB121" s="928"/>
      <c r="BC121" s="928"/>
      <c r="BD121" s="928"/>
      <c r="BE121" s="928"/>
      <c r="BF121" s="928"/>
      <c r="BG121" s="928"/>
      <c r="BH121" s="928"/>
      <c r="BI121" s="928"/>
      <c r="BJ121" s="928"/>
      <c r="BK121" s="928"/>
      <c r="BL121" s="928"/>
      <c r="BM121" s="928"/>
      <c r="BN121" s="928"/>
      <c r="BO121" s="928"/>
      <c r="BP121" s="929"/>
      <c r="BQ121" s="930">
        <v>81034</v>
      </c>
      <c r="BR121" s="931"/>
      <c r="BS121" s="931"/>
      <c r="BT121" s="931"/>
      <c r="BU121" s="931"/>
      <c r="BV121" s="931">
        <v>51286</v>
      </c>
      <c r="BW121" s="931"/>
      <c r="BX121" s="931"/>
      <c r="BY121" s="931"/>
      <c r="BZ121" s="931"/>
      <c r="CA121" s="931">
        <v>33944</v>
      </c>
      <c r="CB121" s="931"/>
      <c r="CC121" s="931"/>
      <c r="CD121" s="931"/>
      <c r="CE121" s="931"/>
      <c r="CF121" s="925">
        <v>0.6</v>
      </c>
      <c r="CG121" s="926"/>
      <c r="CH121" s="926"/>
      <c r="CI121" s="926"/>
      <c r="CJ121" s="926"/>
      <c r="CK121" s="1014"/>
      <c r="CL121" s="1015"/>
      <c r="CM121" s="1015"/>
      <c r="CN121" s="1015"/>
      <c r="CO121" s="1016"/>
      <c r="CP121" s="1024" t="s">
        <v>399</v>
      </c>
      <c r="CQ121" s="1025"/>
      <c r="CR121" s="1025"/>
      <c r="CS121" s="1025"/>
      <c r="CT121" s="1025"/>
      <c r="CU121" s="1025"/>
      <c r="CV121" s="1025"/>
      <c r="CW121" s="1025"/>
      <c r="CX121" s="1025"/>
      <c r="CY121" s="1025"/>
      <c r="CZ121" s="1025"/>
      <c r="DA121" s="1025"/>
      <c r="DB121" s="1025"/>
      <c r="DC121" s="1025"/>
      <c r="DD121" s="1025"/>
      <c r="DE121" s="1025"/>
      <c r="DF121" s="1026"/>
      <c r="DG121" s="930">
        <v>1200979</v>
      </c>
      <c r="DH121" s="931"/>
      <c r="DI121" s="931"/>
      <c r="DJ121" s="931"/>
      <c r="DK121" s="931"/>
      <c r="DL121" s="931">
        <v>1090401</v>
      </c>
      <c r="DM121" s="931"/>
      <c r="DN121" s="931"/>
      <c r="DO121" s="931"/>
      <c r="DP121" s="931"/>
      <c r="DQ121" s="931">
        <v>976324</v>
      </c>
      <c r="DR121" s="931"/>
      <c r="DS121" s="931"/>
      <c r="DT121" s="931"/>
      <c r="DU121" s="931"/>
      <c r="DV121" s="932">
        <v>17.100000000000001</v>
      </c>
      <c r="DW121" s="932"/>
      <c r="DX121" s="932"/>
      <c r="DY121" s="932"/>
      <c r="DZ121" s="933"/>
    </row>
    <row r="122" spans="1:130" s="230" customFormat="1" ht="26.25" customHeight="1" x14ac:dyDescent="0.15">
      <c r="A122" s="1062"/>
      <c r="B122" s="954"/>
      <c r="C122" s="927" t="s">
        <v>434</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122</v>
      </c>
      <c r="AB122" s="964"/>
      <c r="AC122" s="964"/>
      <c r="AD122" s="964"/>
      <c r="AE122" s="965"/>
      <c r="AF122" s="966" t="s">
        <v>122</v>
      </c>
      <c r="AG122" s="964"/>
      <c r="AH122" s="964"/>
      <c r="AI122" s="964"/>
      <c r="AJ122" s="965"/>
      <c r="AK122" s="966" t="s">
        <v>122</v>
      </c>
      <c r="AL122" s="964"/>
      <c r="AM122" s="964"/>
      <c r="AN122" s="964"/>
      <c r="AO122" s="965"/>
      <c r="AP122" s="967" t="s">
        <v>122</v>
      </c>
      <c r="AQ122" s="968"/>
      <c r="AR122" s="968"/>
      <c r="AS122" s="968"/>
      <c r="AT122" s="969"/>
      <c r="AU122" s="999"/>
      <c r="AV122" s="1000"/>
      <c r="AW122" s="1000"/>
      <c r="AX122" s="1000"/>
      <c r="AY122" s="1001"/>
      <c r="AZ122" s="978" t="s">
        <v>453</v>
      </c>
      <c r="BA122" s="970"/>
      <c r="BB122" s="970"/>
      <c r="BC122" s="970"/>
      <c r="BD122" s="970"/>
      <c r="BE122" s="970"/>
      <c r="BF122" s="970"/>
      <c r="BG122" s="970"/>
      <c r="BH122" s="970"/>
      <c r="BI122" s="970"/>
      <c r="BJ122" s="970"/>
      <c r="BK122" s="970"/>
      <c r="BL122" s="970"/>
      <c r="BM122" s="970"/>
      <c r="BN122" s="970"/>
      <c r="BO122" s="970"/>
      <c r="BP122" s="971"/>
      <c r="BQ122" s="1004">
        <v>11918885</v>
      </c>
      <c r="BR122" s="1005"/>
      <c r="BS122" s="1005"/>
      <c r="BT122" s="1005"/>
      <c r="BU122" s="1005"/>
      <c r="BV122" s="1005">
        <v>11276207</v>
      </c>
      <c r="BW122" s="1005"/>
      <c r="BX122" s="1005"/>
      <c r="BY122" s="1005"/>
      <c r="BZ122" s="1005"/>
      <c r="CA122" s="1005">
        <v>10882130</v>
      </c>
      <c r="CB122" s="1005"/>
      <c r="CC122" s="1005"/>
      <c r="CD122" s="1005"/>
      <c r="CE122" s="1005"/>
      <c r="CF122" s="1022">
        <v>190.8</v>
      </c>
      <c r="CG122" s="1023"/>
      <c r="CH122" s="1023"/>
      <c r="CI122" s="1023"/>
      <c r="CJ122" s="1023"/>
      <c r="CK122" s="1014"/>
      <c r="CL122" s="1015"/>
      <c r="CM122" s="1015"/>
      <c r="CN122" s="1015"/>
      <c r="CO122" s="1016"/>
      <c r="CP122" s="1024" t="s">
        <v>394</v>
      </c>
      <c r="CQ122" s="1025"/>
      <c r="CR122" s="1025"/>
      <c r="CS122" s="1025"/>
      <c r="CT122" s="1025"/>
      <c r="CU122" s="1025"/>
      <c r="CV122" s="1025"/>
      <c r="CW122" s="1025"/>
      <c r="CX122" s="1025"/>
      <c r="CY122" s="1025"/>
      <c r="CZ122" s="1025"/>
      <c r="DA122" s="1025"/>
      <c r="DB122" s="1025"/>
      <c r="DC122" s="1025"/>
      <c r="DD122" s="1025"/>
      <c r="DE122" s="1025"/>
      <c r="DF122" s="1026"/>
      <c r="DG122" s="930">
        <v>901985</v>
      </c>
      <c r="DH122" s="931"/>
      <c r="DI122" s="931"/>
      <c r="DJ122" s="931"/>
      <c r="DK122" s="931"/>
      <c r="DL122" s="931">
        <v>870580</v>
      </c>
      <c r="DM122" s="931"/>
      <c r="DN122" s="931"/>
      <c r="DO122" s="931"/>
      <c r="DP122" s="931"/>
      <c r="DQ122" s="931">
        <v>781151</v>
      </c>
      <c r="DR122" s="931"/>
      <c r="DS122" s="931"/>
      <c r="DT122" s="931"/>
      <c r="DU122" s="931"/>
      <c r="DV122" s="932">
        <v>13.7</v>
      </c>
      <c r="DW122" s="932"/>
      <c r="DX122" s="932"/>
      <c r="DY122" s="932"/>
      <c r="DZ122" s="933"/>
    </row>
    <row r="123" spans="1:130" s="230" customFormat="1" ht="26.25" customHeight="1" x14ac:dyDescent="0.15">
      <c r="A123" s="1062"/>
      <c r="B123" s="954"/>
      <c r="C123" s="927" t="s">
        <v>440</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122</v>
      </c>
      <c r="AB123" s="964"/>
      <c r="AC123" s="964"/>
      <c r="AD123" s="964"/>
      <c r="AE123" s="965"/>
      <c r="AF123" s="966" t="s">
        <v>122</v>
      </c>
      <c r="AG123" s="964"/>
      <c r="AH123" s="964"/>
      <c r="AI123" s="964"/>
      <c r="AJ123" s="965"/>
      <c r="AK123" s="966" t="s">
        <v>122</v>
      </c>
      <c r="AL123" s="964"/>
      <c r="AM123" s="964"/>
      <c r="AN123" s="964"/>
      <c r="AO123" s="965"/>
      <c r="AP123" s="967" t="s">
        <v>122</v>
      </c>
      <c r="AQ123" s="968"/>
      <c r="AR123" s="968"/>
      <c r="AS123" s="968"/>
      <c r="AT123" s="969"/>
      <c r="AU123" s="1002"/>
      <c r="AV123" s="1003"/>
      <c r="AW123" s="1003"/>
      <c r="AX123" s="1003"/>
      <c r="AY123" s="1003"/>
      <c r="AZ123" s="251" t="s">
        <v>177</v>
      </c>
      <c r="BA123" s="251"/>
      <c r="BB123" s="251"/>
      <c r="BC123" s="251"/>
      <c r="BD123" s="251"/>
      <c r="BE123" s="251"/>
      <c r="BF123" s="251"/>
      <c r="BG123" s="251"/>
      <c r="BH123" s="251"/>
      <c r="BI123" s="251"/>
      <c r="BJ123" s="251"/>
      <c r="BK123" s="251"/>
      <c r="BL123" s="251"/>
      <c r="BM123" s="251"/>
      <c r="BN123" s="251"/>
      <c r="BO123" s="982" t="s">
        <v>454</v>
      </c>
      <c r="BP123" s="1010"/>
      <c r="BQ123" s="1068">
        <v>22579913</v>
      </c>
      <c r="BR123" s="1069"/>
      <c r="BS123" s="1069"/>
      <c r="BT123" s="1069"/>
      <c r="BU123" s="1069"/>
      <c r="BV123" s="1069">
        <v>23046582</v>
      </c>
      <c r="BW123" s="1069"/>
      <c r="BX123" s="1069"/>
      <c r="BY123" s="1069"/>
      <c r="BZ123" s="1069"/>
      <c r="CA123" s="1069">
        <v>21285005</v>
      </c>
      <c r="CB123" s="1069"/>
      <c r="CC123" s="1069"/>
      <c r="CD123" s="1069"/>
      <c r="CE123" s="1069"/>
      <c r="CF123" s="1006"/>
      <c r="CG123" s="1007"/>
      <c r="CH123" s="1007"/>
      <c r="CI123" s="1007"/>
      <c r="CJ123" s="1008"/>
      <c r="CK123" s="1014"/>
      <c r="CL123" s="1015"/>
      <c r="CM123" s="1015"/>
      <c r="CN123" s="1015"/>
      <c r="CO123" s="1016"/>
      <c r="CP123" s="1024" t="s">
        <v>396</v>
      </c>
      <c r="CQ123" s="1025"/>
      <c r="CR123" s="1025"/>
      <c r="CS123" s="1025"/>
      <c r="CT123" s="1025"/>
      <c r="CU123" s="1025"/>
      <c r="CV123" s="1025"/>
      <c r="CW123" s="1025"/>
      <c r="CX123" s="1025"/>
      <c r="CY123" s="1025"/>
      <c r="CZ123" s="1025"/>
      <c r="DA123" s="1025"/>
      <c r="DB123" s="1025"/>
      <c r="DC123" s="1025"/>
      <c r="DD123" s="1025"/>
      <c r="DE123" s="1025"/>
      <c r="DF123" s="1026"/>
      <c r="DG123" s="963" t="s">
        <v>122</v>
      </c>
      <c r="DH123" s="964"/>
      <c r="DI123" s="964"/>
      <c r="DJ123" s="964"/>
      <c r="DK123" s="965"/>
      <c r="DL123" s="966" t="s">
        <v>122</v>
      </c>
      <c r="DM123" s="964"/>
      <c r="DN123" s="964"/>
      <c r="DO123" s="964"/>
      <c r="DP123" s="965"/>
      <c r="DQ123" s="966" t="s">
        <v>122</v>
      </c>
      <c r="DR123" s="964"/>
      <c r="DS123" s="964"/>
      <c r="DT123" s="964"/>
      <c r="DU123" s="965"/>
      <c r="DV123" s="967" t="s">
        <v>122</v>
      </c>
      <c r="DW123" s="968"/>
      <c r="DX123" s="968"/>
      <c r="DY123" s="968"/>
      <c r="DZ123" s="969"/>
    </row>
    <row r="124" spans="1:130" s="230" customFormat="1" ht="26.25" customHeight="1" thickBot="1" x14ac:dyDescent="0.2">
      <c r="A124" s="1062"/>
      <c r="B124" s="954"/>
      <c r="C124" s="927" t="s">
        <v>443</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122</v>
      </c>
      <c r="AB124" s="964"/>
      <c r="AC124" s="964"/>
      <c r="AD124" s="964"/>
      <c r="AE124" s="965"/>
      <c r="AF124" s="966" t="s">
        <v>122</v>
      </c>
      <c r="AG124" s="964"/>
      <c r="AH124" s="964"/>
      <c r="AI124" s="964"/>
      <c r="AJ124" s="965"/>
      <c r="AK124" s="966" t="s">
        <v>122</v>
      </c>
      <c r="AL124" s="964"/>
      <c r="AM124" s="964"/>
      <c r="AN124" s="964"/>
      <c r="AO124" s="965"/>
      <c r="AP124" s="967" t="s">
        <v>122</v>
      </c>
      <c r="AQ124" s="968"/>
      <c r="AR124" s="968"/>
      <c r="AS124" s="968"/>
      <c r="AT124" s="969"/>
      <c r="AU124" s="1064" t="s">
        <v>455</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122</v>
      </c>
      <c r="BR124" s="1032"/>
      <c r="BS124" s="1032"/>
      <c r="BT124" s="1032"/>
      <c r="BU124" s="1032"/>
      <c r="BV124" s="1032" t="s">
        <v>122</v>
      </c>
      <c r="BW124" s="1032"/>
      <c r="BX124" s="1032"/>
      <c r="BY124" s="1032"/>
      <c r="BZ124" s="1032"/>
      <c r="CA124" s="1032" t="s">
        <v>122</v>
      </c>
      <c r="CB124" s="1032"/>
      <c r="CC124" s="1032"/>
      <c r="CD124" s="1032"/>
      <c r="CE124" s="1032"/>
      <c r="CF124" s="1033"/>
      <c r="CG124" s="1034"/>
      <c r="CH124" s="1034"/>
      <c r="CI124" s="1034"/>
      <c r="CJ124" s="1035"/>
      <c r="CK124" s="1017"/>
      <c r="CL124" s="1017"/>
      <c r="CM124" s="1017"/>
      <c r="CN124" s="1017"/>
      <c r="CO124" s="1018"/>
      <c r="CP124" s="1024" t="s">
        <v>456</v>
      </c>
      <c r="CQ124" s="1025"/>
      <c r="CR124" s="1025"/>
      <c r="CS124" s="1025"/>
      <c r="CT124" s="1025"/>
      <c r="CU124" s="1025"/>
      <c r="CV124" s="1025"/>
      <c r="CW124" s="1025"/>
      <c r="CX124" s="1025"/>
      <c r="CY124" s="1025"/>
      <c r="CZ124" s="1025"/>
      <c r="DA124" s="1025"/>
      <c r="DB124" s="1025"/>
      <c r="DC124" s="1025"/>
      <c r="DD124" s="1025"/>
      <c r="DE124" s="1025"/>
      <c r="DF124" s="1026"/>
      <c r="DG124" s="1009" t="s">
        <v>122</v>
      </c>
      <c r="DH124" s="991"/>
      <c r="DI124" s="991"/>
      <c r="DJ124" s="991"/>
      <c r="DK124" s="992"/>
      <c r="DL124" s="990" t="s">
        <v>122</v>
      </c>
      <c r="DM124" s="991"/>
      <c r="DN124" s="991"/>
      <c r="DO124" s="991"/>
      <c r="DP124" s="992"/>
      <c r="DQ124" s="990" t="s">
        <v>122</v>
      </c>
      <c r="DR124" s="991"/>
      <c r="DS124" s="991"/>
      <c r="DT124" s="991"/>
      <c r="DU124" s="992"/>
      <c r="DV124" s="993" t="s">
        <v>122</v>
      </c>
      <c r="DW124" s="994"/>
      <c r="DX124" s="994"/>
      <c r="DY124" s="994"/>
      <c r="DZ124" s="995"/>
    </row>
    <row r="125" spans="1:130" s="230" customFormat="1" ht="26.25" customHeight="1" x14ac:dyDescent="0.15">
      <c r="A125" s="1062"/>
      <c r="B125" s="954"/>
      <c r="C125" s="927" t="s">
        <v>445</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122</v>
      </c>
      <c r="AB125" s="964"/>
      <c r="AC125" s="964"/>
      <c r="AD125" s="964"/>
      <c r="AE125" s="965"/>
      <c r="AF125" s="966" t="s">
        <v>122</v>
      </c>
      <c r="AG125" s="964"/>
      <c r="AH125" s="964"/>
      <c r="AI125" s="964"/>
      <c r="AJ125" s="965"/>
      <c r="AK125" s="966" t="s">
        <v>122</v>
      </c>
      <c r="AL125" s="964"/>
      <c r="AM125" s="964"/>
      <c r="AN125" s="964"/>
      <c r="AO125" s="965"/>
      <c r="AP125" s="967" t="s">
        <v>122</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457</v>
      </c>
      <c r="CL125" s="1012"/>
      <c r="CM125" s="1012"/>
      <c r="CN125" s="1012"/>
      <c r="CO125" s="1013"/>
      <c r="CP125" s="934" t="s">
        <v>458</v>
      </c>
      <c r="CQ125" s="902"/>
      <c r="CR125" s="902"/>
      <c r="CS125" s="902"/>
      <c r="CT125" s="902"/>
      <c r="CU125" s="902"/>
      <c r="CV125" s="902"/>
      <c r="CW125" s="902"/>
      <c r="CX125" s="902"/>
      <c r="CY125" s="902"/>
      <c r="CZ125" s="902"/>
      <c r="DA125" s="902"/>
      <c r="DB125" s="902"/>
      <c r="DC125" s="902"/>
      <c r="DD125" s="902"/>
      <c r="DE125" s="902"/>
      <c r="DF125" s="903"/>
      <c r="DG125" s="935" t="s">
        <v>122</v>
      </c>
      <c r="DH125" s="936"/>
      <c r="DI125" s="936"/>
      <c r="DJ125" s="936"/>
      <c r="DK125" s="936"/>
      <c r="DL125" s="936" t="s">
        <v>122</v>
      </c>
      <c r="DM125" s="936"/>
      <c r="DN125" s="936"/>
      <c r="DO125" s="936"/>
      <c r="DP125" s="936"/>
      <c r="DQ125" s="936" t="s">
        <v>122</v>
      </c>
      <c r="DR125" s="936"/>
      <c r="DS125" s="936"/>
      <c r="DT125" s="936"/>
      <c r="DU125" s="936"/>
      <c r="DV125" s="937" t="s">
        <v>122</v>
      </c>
      <c r="DW125" s="937"/>
      <c r="DX125" s="937"/>
      <c r="DY125" s="937"/>
      <c r="DZ125" s="938"/>
    </row>
    <row r="126" spans="1:130" s="230" customFormat="1" ht="26.25" customHeight="1" thickBot="1" x14ac:dyDescent="0.2">
      <c r="A126" s="1062"/>
      <c r="B126" s="954"/>
      <c r="C126" s="927" t="s">
        <v>447</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122</v>
      </c>
      <c r="AB126" s="964"/>
      <c r="AC126" s="964"/>
      <c r="AD126" s="964"/>
      <c r="AE126" s="965"/>
      <c r="AF126" s="966" t="s">
        <v>122</v>
      </c>
      <c r="AG126" s="964"/>
      <c r="AH126" s="964"/>
      <c r="AI126" s="964"/>
      <c r="AJ126" s="965"/>
      <c r="AK126" s="966" t="s">
        <v>122</v>
      </c>
      <c r="AL126" s="964"/>
      <c r="AM126" s="964"/>
      <c r="AN126" s="964"/>
      <c r="AO126" s="965"/>
      <c r="AP126" s="967" t="s">
        <v>122</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459</v>
      </c>
      <c r="CQ126" s="928"/>
      <c r="CR126" s="928"/>
      <c r="CS126" s="928"/>
      <c r="CT126" s="928"/>
      <c r="CU126" s="928"/>
      <c r="CV126" s="928"/>
      <c r="CW126" s="928"/>
      <c r="CX126" s="928"/>
      <c r="CY126" s="928"/>
      <c r="CZ126" s="928"/>
      <c r="DA126" s="928"/>
      <c r="DB126" s="928"/>
      <c r="DC126" s="928"/>
      <c r="DD126" s="928"/>
      <c r="DE126" s="928"/>
      <c r="DF126" s="929"/>
      <c r="DG126" s="930" t="s">
        <v>122</v>
      </c>
      <c r="DH126" s="931"/>
      <c r="DI126" s="931"/>
      <c r="DJ126" s="931"/>
      <c r="DK126" s="931"/>
      <c r="DL126" s="931" t="s">
        <v>122</v>
      </c>
      <c r="DM126" s="931"/>
      <c r="DN126" s="931"/>
      <c r="DO126" s="931"/>
      <c r="DP126" s="931"/>
      <c r="DQ126" s="931" t="s">
        <v>122</v>
      </c>
      <c r="DR126" s="931"/>
      <c r="DS126" s="931"/>
      <c r="DT126" s="931"/>
      <c r="DU126" s="931"/>
      <c r="DV126" s="932" t="s">
        <v>122</v>
      </c>
      <c r="DW126" s="932"/>
      <c r="DX126" s="932"/>
      <c r="DY126" s="932"/>
      <c r="DZ126" s="933"/>
    </row>
    <row r="127" spans="1:130" s="230" customFormat="1" ht="26.25" customHeight="1" x14ac:dyDescent="0.15">
      <c r="A127" s="1063"/>
      <c r="B127" s="956"/>
      <c r="C127" s="978" t="s">
        <v>460</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122</v>
      </c>
      <c r="AB127" s="964"/>
      <c r="AC127" s="964"/>
      <c r="AD127" s="964"/>
      <c r="AE127" s="965"/>
      <c r="AF127" s="966" t="s">
        <v>122</v>
      </c>
      <c r="AG127" s="964"/>
      <c r="AH127" s="964"/>
      <c r="AI127" s="964"/>
      <c r="AJ127" s="965"/>
      <c r="AK127" s="966" t="s">
        <v>122</v>
      </c>
      <c r="AL127" s="964"/>
      <c r="AM127" s="964"/>
      <c r="AN127" s="964"/>
      <c r="AO127" s="965"/>
      <c r="AP127" s="967" t="s">
        <v>122</v>
      </c>
      <c r="AQ127" s="968"/>
      <c r="AR127" s="968"/>
      <c r="AS127" s="968"/>
      <c r="AT127" s="969"/>
      <c r="AU127" s="232"/>
      <c r="AV127" s="232"/>
      <c r="AW127" s="232"/>
      <c r="AX127" s="1036" t="s">
        <v>461</v>
      </c>
      <c r="AY127" s="1037"/>
      <c r="AZ127" s="1037"/>
      <c r="BA127" s="1037"/>
      <c r="BB127" s="1037"/>
      <c r="BC127" s="1037"/>
      <c r="BD127" s="1037"/>
      <c r="BE127" s="1038"/>
      <c r="BF127" s="1039" t="s">
        <v>462</v>
      </c>
      <c r="BG127" s="1037"/>
      <c r="BH127" s="1037"/>
      <c r="BI127" s="1037"/>
      <c r="BJ127" s="1037"/>
      <c r="BK127" s="1037"/>
      <c r="BL127" s="1038"/>
      <c r="BM127" s="1039" t="s">
        <v>463</v>
      </c>
      <c r="BN127" s="1037"/>
      <c r="BO127" s="1037"/>
      <c r="BP127" s="1037"/>
      <c r="BQ127" s="1037"/>
      <c r="BR127" s="1037"/>
      <c r="BS127" s="1038"/>
      <c r="BT127" s="1039" t="s">
        <v>464</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465</v>
      </c>
      <c r="CQ127" s="928"/>
      <c r="CR127" s="928"/>
      <c r="CS127" s="928"/>
      <c r="CT127" s="928"/>
      <c r="CU127" s="928"/>
      <c r="CV127" s="928"/>
      <c r="CW127" s="928"/>
      <c r="CX127" s="928"/>
      <c r="CY127" s="928"/>
      <c r="CZ127" s="928"/>
      <c r="DA127" s="928"/>
      <c r="DB127" s="928"/>
      <c r="DC127" s="928"/>
      <c r="DD127" s="928"/>
      <c r="DE127" s="928"/>
      <c r="DF127" s="929"/>
      <c r="DG127" s="930" t="s">
        <v>122</v>
      </c>
      <c r="DH127" s="931"/>
      <c r="DI127" s="931"/>
      <c r="DJ127" s="931"/>
      <c r="DK127" s="931"/>
      <c r="DL127" s="931" t="s">
        <v>122</v>
      </c>
      <c r="DM127" s="931"/>
      <c r="DN127" s="931"/>
      <c r="DO127" s="931"/>
      <c r="DP127" s="931"/>
      <c r="DQ127" s="931" t="s">
        <v>122</v>
      </c>
      <c r="DR127" s="931"/>
      <c r="DS127" s="931"/>
      <c r="DT127" s="931"/>
      <c r="DU127" s="931"/>
      <c r="DV127" s="932" t="s">
        <v>122</v>
      </c>
      <c r="DW127" s="932"/>
      <c r="DX127" s="932"/>
      <c r="DY127" s="932"/>
      <c r="DZ127" s="933"/>
    </row>
    <row r="128" spans="1:130" s="230" customFormat="1" ht="26.25" customHeight="1" thickBot="1" x14ac:dyDescent="0.2">
      <c r="A128" s="1046" t="s">
        <v>466</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467</v>
      </c>
      <c r="X128" s="1048"/>
      <c r="Y128" s="1048"/>
      <c r="Z128" s="1049"/>
      <c r="AA128" s="1050">
        <v>32944</v>
      </c>
      <c r="AB128" s="1051"/>
      <c r="AC128" s="1051"/>
      <c r="AD128" s="1051"/>
      <c r="AE128" s="1052"/>
      <c r="AF128" s="1053">
        <v>30978</v>
      </c>
      <c r="AG128" s="1051"/>
      <c r="AH128" s="1051"/>
      <c r="AI128" s="1051"/>
      <c r="AJ128" s="1052"/>
      <c r="AK128" s="1053">
        <v>18361</v>
      </c>
      <c r="AL128" s="1051"/>
      <c r="AM128" s="1051"/>
      <c r="AN128" s="1051"/>
      <c r="AO128" s="1052"/>
      <c r="AP128" s="1054"/>
      <c r="AQ128" s="1055"/>
      <c r="AR128" s="1055"/>
      <c r="AS128" s="1055"/>
      <c r="AT128" s="1056"/>
      <c r="AU128" s="232"/>
      <c r="AV128" s="232"/>
      <c r="AW128" s="232"/>
      <c r="AX128" s="901" t="s">
        <v>468</v>
      </c>
      <c r="AY128" s="902"/>
      <c r="AZ128" s="902"/>
      <c r="BA128" s="902"/>
      <c r="BB128" s="902"/>
      <c r="BC128" s="902"/>
      <c r="BD128" s="902"/>
      <c r="BE128" s="903"/>
      <c r="BF128" s="1057" t="s">
        <v>122</v>
      </c>
      <c r="BG128" s="1058"/>
      <c r="BH128" s="1058"/>
      <c r="BI128" s="1058"/>
      <c r="BJ128" s="1058"/>
      <c r="BK128" s="1058"/>
      <c r="BL128" s="1059"/>
      <c r="BM128" s="1057">
        <v>14.14</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469</v>
      </c>
      <c r="CQ128" s="726"/>
      <c r="CR128" s="726"/>
      <c r="CS128" s="726"/>
      <c r="CT128" s="726"/>
      <c r="CU128" s="726"/>
      <c r="CV128" s="726"/>
      <c r="CW128" s="726"/>
      <c r="CX128" s="726"/>
      <c r="CY128" s="726"/>
      <c r="CZ128" s="726"/>
      <c r="DA128" s="726"/>
      <c r="DB128" s="726"/>
      <c r="DC128" s="726"/>
      <c r="DD128" s="726"/>
      <c r="DE128" s="726"/>
      <c r="DF128" s="1041"/>
      <c r="DG128" s="1042" t="s">
        <v>122</v>
      </c>
      <c r="DH128" s="1043"/>
      <c r="DI128" s="1043"/>
      <c r="DJ128" s="1043"/>
      <c r="DK128" s="1043"/>
      <c r="DL128" s="1043" t="s">
        <v>122</v>
      </c>
      <c r="DM128" s="1043"/>
      <c r="DN128" s="1043"/>
      <c r="DO128" s="1043"/>
      <c r="DP128" s="1043"/>
      <c r="DQ128" s="1043" t="s">
        <v>122</v>
      </c>
      <c r="DR128" s="1043"/>
      <c r="DS128" s="1043"/>
      <c r="DT128" s="1043"/>
      <c r="DU128" s="1043"/>
      <c r="DV128" s="1044" t="s">
        <v>122</v>
      </c>
      <c r="DW128" s="1044"/>
      <c r="DX128" s="1044"/>
      <c r="DY128" s="1044"/>
      <c r="DZ128" s="1045"/>
    </row>
    <row r="129" spans="1:131" s="230" customFormat="1" ht="26.25" customHeight="1" x14ac:dyDescent="0.15">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470</v>
      </c>
      <c r="X129" s="1076"/>
      <c r="Y129" s="1076"/>
      <c r="Z129" s="1077"/>
      <c r="AA129" s="963">
        <v>6941311</v>
      </c>
      <c r="AB129" s="964"/>
      <c r="AC129" s="964"/>
      <c r="AD129" s="964"/>
      <c r="AE129" s="965"/>
      <c r="AF129" s="966">
        <v>6685556</v>
      </c>
      <c r="AG129" s="964"/>
      <c r="AH129" s="964"/>
      <c r="AI129" s="964"/>
      <c r="AJ129" s="965"/>
      <c r="AK129" s="966">
        <v>6746019</v>
      </c>
      <c r="AL129" s="964"/>
      <c r="AM129" s="964"/>
      <c r="AN129" s="964"/>
      <c r="AO129" s="965"/>
      <c r="AP129" s="1078"/>
      <c r="AQ129" s="1079"/>
      <c r="AR129" s="1079"/>
      <c r="AS129" s="1079"/>
      <c r="AT129" s="1080"/>
      <c r="AU129" s="233"/>
      <c r="AV129" s="233"/>
      <c r="AW129" s="233"/>
      <c r="AX129" s="1070" t="s">
        <v>471</v>
      </c>
      <c r="AY129" s="928"/>
      <c r="AZ129" s="928"/>
      <c r="BA129" s="928"/>
      <c r="BB129" s="928"/>
      <c r="BC129" s="928"/>
      <c r="BD129" s="928"/>
      <c r="BE129" s="929"/>
      <c r="BF129" s="1071" t="s">
        <v>122</v>
      </c>
      <c r="BG129" s="1072"/>
      <c r="BH129" s="1072"/>
      <c r="BI129" s="1072"/>
      <c r="BJ129" s="1072"/>
      <c r="BK129" s="1072"/>
      <c r="BL129" s="1073"/>
      <c r="BM129" s="1071">
        <v>19.14</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472</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473</v>
      </c>
      <c r="X130" s="1076"/>
      <c r="Y130" s="1076"/>
      <c r="Z130" s="1077"/>
      <c r="AA130" s="963">
        <v>1119454</v>
      </c>
      <c r="AB130" s="964"/>
      <c r="AC130" s="964"/>
      <c r="AD130" s="964"/>
      <c r="AE130" s="965"/>
      <c r="AF130" s="966">
        <v>1055434</v>
      </c>
      <c r="AG130" s="964"/>
      <c r="AH130" s="964"/>
      <c r="AI130" s="964"/>
      <c r="AJ130" s="965"/>
      <c r="AK130" s="966">
        <v>1042969</v>
      </c>
      <c r="AL130" s="964"/>
      <c r="AM130" s="964"/>
      <c r="AN130" s="964"/>
      <c r="AO130" s="965"/>
      <c r="AP130" s="1078"/>
      <c r="AQ130" s="1079"/>
      <c r="AR130" s="1079"/>
      <c r="AS130" s="1079"/>
      <c r="AT130" s="1080"/>
      <c r="AU130" s="233"/>
      <c r="AV130" s="233"/>
      <c r="AW130" s="233"/>
      <c r="AX130" s="1070" t="s">
        <v>474</v>
      </c>
      <c r="AY130" s="928"/>
      <c r="AZ130" s="928"/>
      <c r="BA130" s="928"/>
      <c r="BB130" s="928"/>
      <c r="BC130" s="928"/>
      <c r="BD130" s="928"/>
      <c r="BE130" s="929"/>
      <c r="BF130" s="1106">
        <v>8.1</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475</v>
      </c>
      <c r="X131" s="1113"/>
      <c r="Y131" s="1113"/>
      <c r="Z131" s="1114"/>
      <c r="AA131" s="1009">
        <v>5821857</v>
      </c>
      <c r="AB131" s="991"/>
      <c r="AC131" s="991"/>
      <c r="AD131" s="991"/>
      <c r="AE131" s="992"/>
      <c r="AF131" s="990">
        <v>5630122</v>
      </c>
      <c r="AG131" s="991"/>
      <c r="AH131" s="991"/>
      <c r="AI131" s="991"/>
      <c r="AJ131" s="992"/>
      <c r="AK131" s="990">
        <v>5703050</v>
      </c>
      <c r="AL131" s="991"/>
      <c r="AM131" s="991"/>
      <c r="AN131" s="991"/>
      <c r="AO131" s="992"/>
      <c r="AP131" s="1115"/>
      <c r="AQ131" s="1116"/>
      <c r="AR131" s="1116"/>
      <c r="AS131" s="1116"/>
      <c r="AT131" s="1117"/>
      <c r="AU131" s="233"/>
      <c r="AV131" s="233"/>
      <c r="AW131" s="233"/>
      <c r="AX131" s="1088" t="s">
        <v>476</v>
      </c>
      <c r="AY131" s="726"/>
      <c r="AZ131" s="726"/>
      <c r="BA131" s="726"/>
      <c r="BB131" s="726"/>
      <c r="BC131" s="726"/>
      <c r="BD131" s="726"/>
      <c r="BE131" s="1041"/>
      <c r="BF131" s="1089" t="s">
        <v>122</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477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478</v>
      </c>
      <c r="W132" s="1099"/>
      <c r="X132" s="1099"/>
      <c r="Y132" s="1099"/>
      <c r="Z132" s="1100"/>
      <c r="AA132" s="1101">
        <v>7.3332615350000001</v>
      </c>
      <c r="AB132" s="1102"/>
      <c r="AC132" s="1102"/>
      <c r="AD132" s="1102"/>
      <c r="AE132" s="1103"/>
      <c r="AF132" s="1104">
        <v>8.5177082649999996</v>
      </c>
      <c r="AG132" s="1102"/>
      <c r="AH132" s="1102"/>
      <c r="AI132" s="1102"/>
      <c r="AJ132" s="1103"/>
      <c r="AK132" s="1104">
        <v>8.7108652390000003</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479</v>
      </c>
      <c r="W133" s="1082"/>
      <c r="X133" s="1082"/>
      <c r="Y133" s="1082"/>
      <c r="Z133" s="1083"/>
      <c r="AA133" s="1084">
        <v>7.4</v>
      </c>
      <c r="AB133" s="1085"/>
      <c r="AC133" s="1085"/>
      <c r="AD133" s="1085"/>
      <c r="AE133" s="1086"/>
      <c r="AF133" s="1084">
        <v>7.6</v>
      </c>
      <c r="AG133" s="1085"/>
      <c r="AH133" s="1085"/>
      <c r="AI133" s="1085"/>
      <c r="AJ133" s="1086"/>
      <c r="AK133" s="1084">
        <v>8.1</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t81iJyPZxeX76963Af2iTfe4Swrx+M+oofjtNxY7GHJqmp0TP5FzeegOf7JPy7i1L2FLPP7QvgmiFMqp6ZHzg==" saltValue="g5o/jKAtGTQ5wcpLYAtG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r02UPONyF7SAa2Vr2RmP2r8Ctd91UGtHssl7OT6eCvNm56S9qogjWNiovbkUpN9bT9oKr7LhjTP9jSU54hC6Q==" saltValue="zyFUariO7NES2DzUjH0E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9zOJuHLL4JDy2zS/CX9tNZ327ft2qT4xKP4nJBt3tJk0fp7pRH2dfEV+G3uyDORLXPoVxsqwem2jd2T9y5jww==" saltValue="tkwFEs5Mk5Qi/xnIRGPM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488</v>
      </c>
      <c r="AL9" s="1122"/>
      <c r="AM9" s="1122"/>
      <c r="AN9" s="1123"/>
      <c r="AO9" s="281">
        <v>1526451</v>
      </c>
      <c r="AP9" s="281">
        <v>92272</v>
      </c>
      <c r="AQ9" s="282">
        <v>121399</v>
      </c>
      <c r="AR9" s="283">
        <v>-24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489</v>
      </c>
      <c r="AL10" s="1122"/>
      <c r="AM10" s="1122"/>
      <c r="AN10" s="1123"/>
      <c r="AO10" s="284">
        <v>255310</v>
      </c>
      <c r="AP10" s="284">
        <v>15433</v>
      </c>
      <c r="AQ10" s="285">
        <v>14890</v>
      </c>
      <c r="AR10" s="286">
        <v>3.6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490</v>
      </c>
      <c r="AL11" s="1122"/>
      <c r="AM11" s="1122"/>
      <c r="AN11" s="1123"/>
      <c r="AO11" s="284">
        <v>8567</v>
      </c>
      <c r="AP11" s="284">
        <v>518</v>
      </c>
      <c r="AQ11" s="285">
        <v>3495</v>
      </c>
      <c r="AR11" s="286">
        <v>-85.2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491</v>
      </c>
      <c r="AL12" s="1122"/>
      <c r="AM12" s="1122"/>
      <c r="AN12" s="1123"/>
      <c r="AO12" s="284" t="s">
        <v>492</v>
      </c>
      <c r="AP12" s="284" t="s">
        <v>492</v>
      </c>
      <c r="AQ12" s="285" t="s">
        <v>492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493</v>
      </c>
      <c r="AL13" s="1122"/>
      <c r="AM13" s="1122"/>
      <c r="AN13" s="1123"/>
      <c r="AO13" s="284">
        <v>71773</v>
      </c>
      <c r="AP13" s="284">
        <v>4339</v>
      </c>
      <c r="AQ13" s="285">
        <v>5676</v>
      </c>
      <c r="AR13" s="286">
        <v>-23.6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494</v>
      </c>
      <c r="AL14" s="1122"/>
      <c r="AM14" s="1122"/>
      <c r="AN14" s="1123"/>
      <c r="AO14" s="284">
        <v>30454</v>
      </c>
      <c r="AP14" s="284">
        <v>1841</v>
      </c>
      <c r="AQ14" s="285">
        <v>1839</v>
      </c>
      <c r="AR14" s="286">
        <v>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495</v>
      </c>
      <c r="AL15" s="1125"/>
      <c r="AM15" s="1125"/>
      <c r="AN15" s="1126"/>
      <c r="AO15" s="284">
        <v>-88043</v>
      </c>
      <c r="AP15" s="284">
        <v>-5322</v>
      </c>
      <c r="AQ15" s="285">
        <v>-7293</v>
      </c>
      <c r="AR15" s="286">
        <v>-27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177</v>
      </c>
      <c r="AL16" s="1125"/>
      <c r="AM16" s="1125"/>
      <c r="AN16" s="1126"/>
      <c r="AO16" s="284">
        <v>1804512</v>
      </c>
      <c r="AP16" s="284">
        <v>109080</v>
      </c>
      <c r="AQ16" s="285">
        <v>140006</v>
      </c>
      <c r="AR16" s="286">
        <v>-22.1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500</v>
      </c>
      <c r="AL21" s="1128"/>
      <c r="AM21" s="1128"/>
      <c r="AN21" s="1129"/>
      <c r="AO21" s="297">
        <v>9.73</v>
      </c>
      <c r="AP21" s="298">
        <v>12.39</v>
      </c>
      <c r="AQ21" s="299">
        <v>-2.66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501</v>
      </c>
      <c r="AL22" s="1128"/>
      <c r="AM22" s="1128"/>
      <c r="AN22" s="1129"/>
      <c r="AO22" s="302">
        <v>93.8</v>
      </c>
      <c r="AP22" s="303">
        <v>95.4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502</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505</v>
      </c>
      <c r="AL32" s="1136"/>
      <c r="AM32" s="1136"/>
      <c r="AN32" s="1137"/>
      <c r="AO32" s="312">
        <v>1207528</v>
      </c>
      <c r="AP32" s="312">
        <v>72993</v>
      </c>
      <c r="AQ32" s="313">
        <v>82032</v>
      </c>
      <c r="AR32" s="314">
        <v>-11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506</v>
      </c>
      <c r="AL33" s="1136"/>
      <c r="AM33" s="1136"/>
      <c r="AN33" s="1137"/>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507</v>
      </c>
      <c r="AL34" s="1136"/>
      <c r="AM34" s="1136"/>
      <c r="AN34" s="1137"/>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508</v>
      </c>
      <c r="AL35" s="1136"/>
      <c r="AM35" s="1136"/>
      <c r="AN35" s="1137"/>
      <c r="AO35" s="312">
        <v>297495</v>
      </c>
      <c r="AP35" s="312">
        <v>17983</v>
      </c>
      <c r="AQ35" s="313">
        <v>19007</v>
      </c>
      <c r="AR35" s="314">
        <v>-5.4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509</v>
      </c>
      <c r="AL36" s="1136"/>
      <c r="AM36" s="1136"/>
      <c r="AN36" s="1137"/>
      <c r="AO36" s="312">
        <v>53092</v>
      </c>
      <c r="AP36" s="312">
        <v>3209</v>
      </c>
      <c r="AQ36" s="313">
        <v>3652</v>
      </c>
      <c r="AR36" s="314">
        <v>-12.1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510</v>
      </c>
      <c r="AL37" s="1136"/>
      <c r="AM37" s="1136"/>
      <c r="AN37" s="1137"/>
      <c r="AO37" s="312" t="s">
        <v>492</v>
      </c>
      <c r="AP37" s="312" t="s">
        <v>492</v>
      </c>
      <c r="AQ37" s="313">
        <v>1064</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511</v>
      </c>
      <c r="AL38" s="1139"/>
      <c r="AM38" s="1139"/>
      <c r="AN38" s="1140"/>
      <c r="AO38" s="315" t="s">
        <v>492</v>
      </c>
      <c r="AP38" s="315" t="s">
        <v>492</v>
      </c>
      <c r="AQ38" s="316">
        <v>6</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512</v>
      </c>
      <c r="AL39" s="1139"/>
      <c r="AM39" s="1139"/>
      <c r="AN39" s="1140"/>
      <c r="AO39" s="312">
        <v>-18361</v>
      </c>
      <c r="AP39" s="312">
        <v>-1110</v>
      </c>
      <c r="AQ39" s="313">
        <v>-1926</v>
      </c>
      <c r="AR39" s="314">
        <v>-42.4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513</v>
      </c>
      <c r="AL40" s="1136"/>
      <c r="AM40" s="1136"/>
      <c r="AN40" s="1137"/>
      <c r="AO40" s="312">
        <v>-1042969</v>
      </c>
      <c r="AP40" s="312">
        <v>-63046</v>
      </c>
      <c r="AQ40" s="313">
        <v>-70284</v>
      </c>
      <c r="AR40" s="314">
        <v>-10.3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287</v>
      </c>
      <c r="AL41" s="1142"/>
      <c r="AM41" s="1142"/>
      <c r="AN41" s="1143"/>
      <c r="AO41" s="312">
        <v>496785</v>
      </c>
      <c r="AP41" s="312">
        <v>30030</v>
      </c>
      <c r="AQ41" s="313">
        <v>33551</v>
      </c>
      <c r="AR41" s="314">
        <v>-10.5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483</v>
      </c>
      <c r="AN49" s="1132" t="s">
        <v>516</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1238780</v>
      </c>
      <c r="AN51" s="334">
        <v>69322</v>
      </c>
      <c r="AO51" s="335">
        <v>11.5</v>
      </c>
      <c r="AP51" s="336">
        <v>113347</v>
      </c>
      <c r="AQ51" s="337">
        <v>15.1</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981400</v>
      </c>
      <c r="AN52" s="342">
        <v>54919</v>
      </c>
      <c r="AO52" s="343">
        <v>30.2</v>
      </c>
      <c r="AP52" s="344">
        <v>58728</v>
      </c>
      <c r="AQ52" s="345">
        <v>23.5</v>
      </c>
      <c r="AR52" s="346">
        <v>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4144480</v>
      </c>
      <c r="AN53" s="334">
        <v>235897</v>
      </c>
      <c r="AO53" s="335">
        <v>240.3</v>
      </c>
      <c r="AP53" s="336">
        <v>125418</v>
      </c>
      <c r="AQ53" s="337">
        <v>10.6</v>
      </c>
      <c r="AR53" s="338">
        <v>229.7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3645859</v>
      </c>
      <c r="AN54" s="342">
        <v>207517</v>
      </c>
      <c r="AO54" s="343">
        <v>277.89999999999998</v>
      </c>
      <c r="AP54" s="344">
        <v>60445</v>
      </c>
      <c r="AQ54" s="345">
        <v>2.9</v>
      </c>
      <c r="AR54" s="346">
        <v>275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1057983</v>
      </c>
      <c r="AN55" s="334">
        <v>61152</v>
      </c>
      <c r="AO55" s="335">
        <v>-74.099999999999994</v>
      </c>
      <c r="AP55" s="336">
        <v>108384</v>
      </c>
      <c r="AQ55" s="337">
        <v>-13.6</v>
      </c>
      <c r="AR55" s="338">
        <v>-60.5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612424</v>
      </c>
      <c r="AN56" s="342">
        <v>35398</v>
      </c>
      <c r="AO56" s="343">
        <v>-82.9</v>
      </c>
      <c r="AP56" s="344">
        <v>51153</v>
      </c>
      <c r="AQ56" s="345">
        <v>-15.4</v>
      </c>
      <c r="AR56" s="346">
        <v>-67.5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1398452</v>
      </c>
      <c r="AN57" s="334">
        <v>82432</v>
      </c>
      <c r="AO57" s="335">
        <v>34.799999999999997</v>
      </c>
      <c r="AP57" s="336">
        <v>80959</v>
      </c>
      <c r="AQ57" s="337">
        <v>-25.3</v>
      </c>
      <c r="AR57" s="338">
        <v>60.1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640250</v>
      </c>
      <c r="AN58" s="342">
        <v>37739</v>
      </c>
      <c r="AO58" s="343">
        <v>6.6</v>
      </c>
      <c r="AP58" s="344">
        <v>43928</v>
      </c>
      <c r="AQ58" s="345">
        <v>-14.1</v>
      </c>
      <c r="AR58" s="346">
        <v>20.7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871886</v>
      </c>
      <c r="AN59" s="334">
        <v>52704</v>
      </c>
      <c r="AO59" s="335">
        <v>-36.1</v>
      </c>
      <c r="AP59" s="336">
        <v>117242</v>
      </c>
      <c r="AQ59" s="337">
        <v>44.8</v>
      </c>
      <c r="AR59" s="338">
        <v>-80.900000000000006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440515</v>
      </c>
      <c r="AN60" s="342">
        <v>26628</v>
      </c>
      <c r="AO60" s="343">
        <v>-29.4</v>
      </c>
      <c r="AP60" s="344">
        <v>59234</v>
      </c>
      <c r="AQ60" s="345">
        <v>34.799999999999997</v>
      </c>
      <c r="AR60" s="346">
        <v>-64.2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1742316</v>
      </c>
      <c r="AN61" s="349">
        <v>100301</v>
      </c>
      <c r="AO61" s="350">
        <v>35.299999999999997</v>
      </c>
      <c r="AP61" s="351">
        <v>109070</v>
      </c>
      <c r="AQ61" s="352">
        <v>6.3</v>
      </c>
      <c r="AR61" s="338">
        <v>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1264090</v>
      </c>
      <c r="AN62" s="342">
        <v>72440</v>
      </c>
      <c r="AO62" s="343">
        <v>40.5</v>
      </c>
      <c r="AP62" s="344">
        <v>54698</v>
      </c>
      <c r="AQ62" s="345">
        <v>6.3</v>
      </c>
      <c r="AR62" s="346">
        <v>34.200000000000003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Jti61Y7vZBhlKutXwOGBqyANv7Vr4cmFh75EnHpnVhBO9EkROjVJ5rmtKqmKeyV6LbQIsRl0dCK1NVK8zQQZg==" saltValue="fnCw5cLmu42403AzsS8F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pyYfol1C9M1DE6UNcZGyMggaZ7mlG9xN/lNpznyu5FXVyQ6lUiQsSJWhpiJK8GG74IIVQI/17WASD5vpO94v6g==" saltValue="zHs8oVFlol9VALeU8Roo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95piD1W9mucgUTqEgipAVZJ0vJcPScOL4Bblu/hyzjFwnlacDB2VHMbbrqJZdUY3v//+Tqf3TwkSgINwl5/6Sg==" saltValue="KEL3eMGePHXQHe5pQON8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44" t="s">
        <v>3</v>
      </c>
      <c r="D47" s="1144"/>
      <c r="E47" s="1145"/>
      <c r="F47" s="11">
        <v>34.090000000000003</v>
      </c>
      <c r="G47" s="12">
        <v>35.74</v>
      </c>
      <c r="H47" s="12">
        <v>41.6</v>
      </c>
      <c r="I47" s="12">
        <v>38.44</v>
      </c>
      <c r="J47" s="13">
        <v>45.21</v>
      </c>
    </row>
    <row r="48" spans="2:10" ht="57.75" customHeight="1" x14ac:dyDescent="0.15">
      <c r="B48" s="14"/>
      <c r="C48" s="1146" t="s">
        <v>4</v>
      </c>
      <c r="D48" s="1146"/>
      <c r="E48" s="1147"/>
      <c r="F48" s="15">
        <v>2.59</v>
      </c>
      <c r="G48" s="16">
        <v>9.99</v>
      </c>
      <c r="H48" s="16">
        <v>7.12</v>
      </c>
      <c r="I48" s="16">
        <v>13.38</v>
      </c>
      <c r="J48" s="17">
        <v>3.54</v>
      </c>
    </row>
    <row r="49" spans="2:10" ht="57.75" customHeight="1" thickBot="1" x14ac:dyDescent="0.2">
      <c r="B49" s="18"/>
      <c r="C49" s="1148" t="s">
        <v>5</v>
      </c>
      <c r="D49" s="1148"/>
      <c r="E49" s="1149"/>
      <c r="F49" s="19" t="s">
        <v>535</v>
      </c>
      <c r="G49" s="20">
        <v>7.37</v>
      </c>
      <c r="H49" s="20" t="s">
        <v>536</v>
      </c>
      <c r="I49" s="20" t="s">
        <v>537</v>
      </c>
      <c r="J49" s="21" t="s">
        <v>538</v>
      </c>
    </row>
    <row r="50" spans="2:10" x14ac:dyDescent="0.15"/>
  </sheetData>
  <sheetProtection algorithmName="SHA-512" hashValue="EYjxyGSE5RhzRqa8QALWAwhO/3T1xl54GJpGGpjLfECM3jygcvNLPhR0wPnLJK84gBNI4O12leYxC5UtiCWXqg==" saltValue="Za0PD507Qh+KXtmCOkaO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6" t="s">
        <v>539</v>
      </c>
      <c r="D34" s="1156"/>
      <c r="E34" s="1157"/>
      <c r="F34" s="32">
        <v>0</v>
      </c>
      <c r="G34" s="33">
        <v>0</v>
      </c>
      <c r="H34" s="33">
        <v>0</v>
      </c>
      <c r="I34" s="33">
        <v>0.25</v>
      </c>
      <c r="J34" s="34" t="s">
        <v>540</v>
      </c>
      <c r="K34" s="22"/>
      <c r="L34" s="22"/>
      <c r="M34" s="22"/>
      <c r="N34" s="22"/>
      <c r="O34" s="22"/>
      <c r="P34" s="22"/>
    </row>
    <row r="35" spans="1:16" ht="39" customHeight="1" x14ac:dyDescent="0.15">
      <c r="A35" s="22"/>
      <c r="B35" s="35"/>
      <c r="C35" s="1150" t="s">
        <v>541</v>
      </c>
      <c r="D35" s="1151"/>
      <c r="E35" s="1152"/>
      <c r="F35" s="36">
        <v>11.11</v>
      </c>
      <c r="G35" s="37">
        <v>8.56</v>
      </c>
      <c r="H35" s="37">
        <v>8.1999999999999993</v>
      </c>
      <c r="I35" s="37">
        <v>6.89</v>
      </c>
      <c r="J35" s="38">
        <v>3.8</v>
      </c>
      <c r="K35" s="22"/>
      <c r="L35" s="22"/>
      <c r="M35" s="22"/>
      <c r="N35" s="22"/>
      <c r="O35" s="22"/>
      <c r="P35" s="22"/>
    </row>
    <row r="36" spans="1:16" ht="39" customHeight="1" x14ac:dyDescent="0.15">
      <c r="A36" s="22"/>
      <c r="B36" s="35"/>
      <c r="C36" s="1150" t="s">
        <v>542</v>
      </c>
      <c r="D36" s="1151"/>
      <c r="E36" s="1152"/>
      <c r="F36" s="36">
        <v>2.58</v>
      </c>
      <c r="G36" s="37">
        <v>9.98</v>
      </c>
      <c r="H36" s="37">
        <v>7.11</v>
      </c>
      <c r="I36" s="37">
        <v>13.37</v>
      </c>
      <c r="J36" s="38">
        <v>3.53</v>
      </c>
      <c r="K36" s="22"/>
      <c r="L36" s="22"/>
      <c r="M36" s="22"/>
      <c r="N36" s="22"/>
      <c r="O36" s="22"/>
      <c r="P36" s="22"/>
    </row>
    <row r="37" spans="1:16" ht="39" customHeight="1" x14ac:dyDescent="0.15">
      <c r="A37" s="22"/>
      <c r="B37" s="35"/>
      <c r="C37" s="1150" t="s">
        <v>543</v>
      </c>
      <c r="D37" s="1151"/>
      <c r="E37" s="1152"/>
      <c r="F37" s="36">
        <v>0.97</v>
      </c>
      <c r="G37" s="37">
        <v>1.07</v>
      </c>
      <c r="H37" s="37">
        <v>1.49</v>
      </c>
      <c r="I37" s="37">
        <v>1.58</v>
      </c>
      <c r="J37" s="38">
        <v>1.51</v>
      </c>
      <c r="K37" s="22"/>
      <c r="L37" s="22"/>
      <c r="M37" s="22"/>
      <c r="N37" s="22"/>
      <c r="O37" s="22"/>
      <c r="P37" s="22"/>
    </row>
    <row r="38" spans="1:16" ht="39" customHeight="1" x14ac:dyDescent="0.15">
      <c r="A38" s="22"/>
      <c r="B38" s="35"/>
      <c r="C38" s="1150" t="s">
        <v>544</v>
      </c>
      <c r="D38" s="1151"/>
      <c r="E38" s="1152"/>
      <c r="F38" s="36">
        <v>0</v>
      </c>
      <c r="G38" s="37">
        <v>0</v>
      </c>
      <c r="H38" s="37">
        <v>0</v>
      </c>
      <c r="I38" s="37">
        <v>0</v>
      </c>
      <c r="J38" s="38">
        <v>0.69</v>
      </c>
      <c r="K38" s="22"/>
      <c r="L38" s="22"/>
      <c r="M38" s="22"/>
      <c r="N38" s="22"/>
      <c r="O38" s="22"/>
      <c r="P38" s="22"/>
    </row>
    <row r="39" spans="1:16" ht="39" customHeight="1" x14ac:dyDescent="0.15">
      <c r="A39" s="22"/>
      <c r="B39" s="35"/>
      <c r="C39" s="1150" t="s">
        <v>545</v>
      </c>
      <c r="D39" s="1151"/>
      <c r="E39" s="1152"/>
      <c r="F39" s="36">
        <v>0.01</v>
      </c>
      <c r="G39" s="37">
        <v>0.01</v>
      </c>
      <c r="H39" s="37">
        <v>0.09</v>
      </c>
      <c r="I39" s="37">
        <v>0</v>
      </c>
      <c r="J39" s="38">
        <v>0.26</v>
      </c>
      <c r="K39" s="22"/>
      <c r="L39" s="22"/>
      <c r="M39" s="22"/>
      <c r="N39" s="22"/>
      <c r="O39" s="22"/>
      <c r="P39" s="22"/>
    </row>
    <row r="40" spans="1:16" ht="39" customHeight="1" x14ac:dyDescent="0.15">
      <c r="A40" s="22"/>
      <c r="B40" s="35"/>
      <c r="C40" s="1150" t="s">
        <v>546</v>
      </c>
      <c r="D40" s="1151"/>
      <c r="E40" s="1152"/>
      <c r="F40" s="36">
        <v>0.25</v>
      </c>
      <c r="G40" s="37">
        <v>0.01</v>
      </c>
      <c r="H40" s="37">
        <v>0.05</v>
      </c>
      <c r="I40" s="37">
        <v>0.02</v>
      </c>
      <c r="J40" s="38">
        <v>0.03</v>
      </c>
      <c r="K40" s="22"/>
      <c r="L40" s="22"/>
      <c r="M40" s="22"/>
      <c r="N40" s="22"/>
      <c r="O40" s="22"/>
      <c r="P40" s="22"/>
    </row>
    <row r="41" spans="1:16" ht="39" customHeight="1" x14ac:dyDescent="0.15">
      <c r="A41" s="22"/>
      <c r="B41" s="35"/>
      <c r="C41" s="1150" t="s">
        <v>547</v>
      </c>
      <c r="D41" s="1151"/>
      <c r="E41" s="1152"/>
      <c r="F41" s="36">
        <v>0</v>
      </c>
      <c r="G41" s="37">
        <v>0</v>
      </c>
      <c r="H41" s="37">
        <v>0</v>
      </c>
      <c r="I41" s="37">
        <v>0</v>
      </c>
      <c r="J41" s="38">
        <v>0</v>
      </c>
      <c r="K41" s="22"/>
      <c r="L41" s="22"/>
      <c r="M41" s="22"/>
      <c r="N41" s="22"/>
      <c r="O41" s="22"/>
      <c r="P41" s="22"/>
    </row>
    <row r="42" spans="1:16" ht="39" customHeight="1" x14ac:dyDescent="0.15">
      <c r="A42" s="22"/>
      <c r="B42" s="39"/>
      <c r="C42" s="1150" t="s">
        <v>548</v>
      </c>
      <c r="D42" s="1151"/>
      <c r="E42" s="1152"/>
      <c r="F42" s="36" t="s">
        <v>492</v>
      </c>
      <c r="G42" s="37" t="s">
        <v>492</v>
      </c>
      <c r="H42" s="37" t="s">
        <v>492</v>
      </c>
      <c r="I42" s="37" t="s">
        <v>492</v>
      </c>
      <c r="J42" s="38" t="s">
        <v>492</v>
      </c>
      <c r="K42" s="22"/>
      <c r="L42" s="22"/>
      <c r="M42" s="22"/>
      <c r="N42" s="22"/>
      <c r="O42" s="22"/>
      <c r="P42" s="22"/>
    </row>
    <row r="43" spans="1:16" ht="39" customHeight="1" thickBot="1" x14ac:dyDescent="0.2">
      <c r="A43" s="22"/>
      <c r="B43" s="40"/>
      <c r="C43" s="1153" t="s">
        <v>549</v>
      </c>
      <c r="D43" s="1154"/>
      <c r="E43" s="1155"/>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ypzWzPYY535tH4i9AT3lnwk1iFQ0hggcQ7h8ptVuat2g/hBu8dYATkDxpNrfcx+VYTXUYexultFlsbtNmSwcw==" saltValue="76Bj7KV5WiYnlCeuhvPi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8" t="s">
        <v>9</v>
      </c>
      <c r="C45" s="1159"/>
      <c r="D45" s="58"/>
      <c r="E45" s="1164" t="s">
        <v>10</v>
      </c>
      <c r="F45" s="1164"/>
      <c r="G45" s="1164"/>
      <c r="H45" s="1164"/>
      <c r="I45" s="1164"/>
      <c r="J45" s="1165"/>
      <c r="K45" s="59">
        <v>1355</v>
      </c>
      <c r="L45" s="60">
        <v>1302</v>
      </c>
      <c r="M45" s="60">
        <v>1258</v>
      </c>
      <c r="N45" s="60">
        <v>1231</v>
      </c>
      <c r="O45" s="61">
        <v>1208</v>
      </c>
      <c r="P45" s="48"/>
      <c r="Q45" s="48"/>
      <c r="R45" s="48"/>
      <c r="S45" s="48"/>
      <c r="T45" s="48"/>
      <c r="U45" s="48"/>
    </row>
    <row r="46" spans="1:21" ht="30.75" customHeight="1" x14ac:dyDescent="0.15">
      <c r="A46" s="48"/>
      <c r="B46" s="1160"/>
      <c r="C46" s="1161"/>
      <c r="D46" s="62"/>
      <c r="E46" s="1166" t="s">
        <v>11</v>
      </c>
      <c r="F46" s="1166"/>
      <c r="G46" s="1166"/>
      <c r="H46" s="1166"/>
      <c r="I46" s="1166"/>
      <c r="J46" s="1167"/>
      <c r="K46" s="63" t="s">
        <v>492</v>
      </c>
      <c r="L46" s="64" t="s">
        <v>492</v>
      </c>
      <c r="M46" s="64" t="s">
        <v>492</v>
      </c>
      <c r="N46" s="64" t="s">
        <v>492</v>
      </c>
      <c r="O46" s="65" t="s">
        <v>492</v>
      </c>
      <c r="P46" s="48"/>
      <c r="Q46" s="48"/>
      <c r="R46" s="48"/>
      <c r="S46" s="48"/>
      <c r="T46" s="48"/>
      <c r="U46" s="48"/>
    </row>
    <row r="47" spans="1:21" ht="30.75" customHeight="1" x14ac:dyDescent="0.15">
      <c r="A47" s="48"/>
      <c r="B47" s="1160"/>
      <c r="C47" s="1161"/>
      <c r="D47" s="62"/>
      <c r="E47" s="1166" t="s">
        <v>12</v>
      </c>
      <c r="F47" s="1166"/>
      <c r="G47" s="1166"/>
      <c r="H47" s="1166"/>
      <c r="I47" s="1166"/>
      <c r="J47" s="1167"/>
      <c r="K47" s="63" t="s">
        <v>492</v>
      </c>
      <c r="L47" s="64" t="s">
        <v>492</v>
      </c>
      <c r="M47" s="64" t="s">
        <v>492</v>
      </c>
      <c r="N47" s="64" t="s">
        <v>492</v>
      </c>
      <c r="O47" s="65" t="s">
        <v>492</v>
      </c>
      <c r="P47" s="48"/>
      <c r="Q47" s="48"/>
      <c r="R47" s="48"/>
      <c r="S47" s="48"/>
      <c r="T47" s="48"/>
      <c r="U47" s="48"/>
    </row>
    <row r="48" spans="1:21" ht="30.75" customHeight="1" x14ac:dyDescent="0.15">
      <c r="A48" s="48"/>
      <c r="B48" s="1160"/>
      <c r="C48" s="1161"/>
      <c r="D48" s="62"/>
      <c r="E48" s="1166" t="s">
        <v>13</v>
      </c>
      <c r="F48" s="1166"/>
      <c r="G48" s="1166"/>
      <c r="H48" s="1166"/>
      <c r="I48" s="1166"/>
      <c r="J48" s="1167"/>
      <c r="K48" s="63">
        <v>304</v>
      </c>
      <c r="L48" s="64">
        <v>263</v>
      </c>
      <c r="M48" s="64">
        <v>273</v>
      </c>
      <c r="N48" s="64">
        <v>285</v>
      </c>
      <c r="O48" s="65">
        <v>297</v>
      </c>
      <c r="P48" s="48"/>
      <c r="Q48" s="48"/>
      <c r="R48" s="48"/>
      <c r="S48" s="48"/>
      <c r="T48" s="48"/>
      <c r="U48" s="48"/>
    </row>
    <row r="49" spans="1:21" ht="30.75" customHeight="1" x14ac:dyDescent="0.15">
      <c r="A49" s="48"/>
      <c r="B49" s="1160"/>
      <c r="C49" s="1161"/>
      <c r="D49" s="62"/>
      <c r="E49" s="1166" t="s">
        <v>14</v>
      </c>
      <c r="F49" s="1166"/>
      <c r="G49" s="1166"/>
      <c r="H49" s="1166"/>
      <c r="I49" s="1166"/>
      <c r="J49" s="1167"/>
      <c r="K49" s="63">
        <v>58</v>
      </c>
      <c r="L49" s="64">
        <v>46</v>
      </c>
      <c r="M49" s="64">
        <v>48</v>
      </c>
      <c r="N49" s="64">
        <v>50</v>
      </c>
      <c r="O49" s="65">
        <v>53</v>
      </c>
      <c r="P49" s="48"/>
      <c r="Q49" s="48"/>
      <c r="R49" s="48"/>
      <c r="S49" s="48"/>
      <c r="T49" s="48"/>
      <c r="U49" s="48"/>
    </row>
    <row r="50" spans="1:21" ht="30.75" customHeight="1" x14ac:dyDescent="0.15">
      <c r="A50" s="48"/>
      <c r="B50" s="1160"/>
      <c r="C50" s="1161"/>
      <c r="D50" s="62"/>
      <c r="E50" s="1166" t="s">
        <v>15</v>
      </c>
      <c r="F50" s="1166"/>
      <c r="G50" s="1166"/>
      <c r="H50" s="1166"/>
      <c r="I50" s="1166"/>
      <c r="J50" s="1167"/>
      <c r="K50" s="63" t="s">
        <v>492</v>
      </c>
      <c r="L50" s="64" t="s">
        <v>492</v>
      </c>
      <c r="M50" s="64" t="s">
        <v>492</v>
      </c>
      <c r="N50" s="64" t="s">
        <v>492</v>
      </c>
      <c r="O50" s="65" t="s">
        <v>492</v>
      </c>
      <c r="P50" s="48"/>
      <c r="Q50" s="48"/>
      <c r="R50" s="48"/>
      <c r="S50" s="48"/>
      <c r="T50" s="48"/>
      <c r="U50" s="48"/>
    </row>
    <row r="51" spans="1:21" ht="30.75" customHeight="1" x14ac:dyDescent="0.15">
      <c r="A51" s="48"/>
      <c r="B51" s="1162"/>
      <c r="C51" s="1163"/>
      <c r="D51" s="66"/>
      <c r="E51" s="1166" t="s">
        <v>16</v>
      </c>
      <c r="F51" s="1166"/>
      <c r="G51" s="1166"/>
      <c r="H51" s="1166"/>
      <c r="I51" s="1166"/>
      <c r="J51" s="1167"/>
      <c r="K51" s="63" t="s">
        <v>492</v>
      </c>
      <c r="L51" s="64" t="s">
        <v>492</v>
      </c>
      <c r="M51" s="64" t="s">
        <v>492</v>
      </c>
      <c r="N51" s="64" t="s">
        <v>492</v>
      </c>
      <c r="O51" s="65" t="s">
        <v>492</v>
      </c>
      <c r="P51" s="48"/>
      <c r="Q51" s="48"/>
      <c r="R51" s="48"/>
      <c r="S51" s="48"/>
      <c r="T51" s="48"/>
      <c r="U51" s="48"/>
    </row>
    <row r="52" spans="1:21" ht="30.75" customHeight="1" x14ac:dyDescent="0.15">
      <c r="A52" s="48"/>
      <c r="B52" s="1168" t="s">
        <v>17</v>
      </c>
      <c r="C52" s="1169"/>
      <c r="D52" s="66"/>
      <c r="E52" s="1166" t="s">
        <v>18</v>
      </c>
      <c r="F52" s="1166"/>
      <c r="G52" s="1166"/>
      <c r="H52" s="1166"/>
      <c r="I52" s="1166"/>
      <c r="J52" s="1167"/>
      <c r="K52" s="63">
        <v>1299</v>
      </c>
      <c r="L52" s="64">
        <v>1206</v>
      </c>
      <c r="M52" s="64">
        <v>1153</v>
      </c>
      <c r="N52" s="64">
        <v>1095</v>
      </c>
      <c r="O52" s="65">
        <v>1061</v>
      </c>
      <c r="P52" s="48"/>
      <c r="Q52" s="48"/>
      <c r="R52" s="48"/>
      <c r="S52" s="48"/>
      <c r="T52" s="48"/>
      <c r="U52" s="48"/>
    </row>
    <row r="53" spans="1:21" ht="30.75" customHeight="1" thickBot="1" x14ac:dyDescent="0.2">
      <c r="A53" s="48"/>
      <c r="B53" s="1170" t="s">
        <v>19</v>
      </c>
      <c r="C53" s="1171"/>
      <c r="D53" s="67"/>
      <c r="E53" s="1172" t="s">
        <v>20</v>
      </c>
      <c r="F53" s="1172"/>
      <c r="G53" s="1172"/>
      <c r="H53" s="1172"/>
      <c r="I53" s="1172"/>
      <c r="J53" s="1173"/>
      <c r="K53" s="68">
        <v>418</v>
      </c>
      <c r="L53" s="69">
        <v>405</v>
      </c>
      <c r="M53" s="69">
        <v>426</v>
      </c>
      <c r="N53" s="69">
        <v>471</v>
      </c>
      <c r="O53" s="70">
        <v>497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74" t="s">
        <v>24</v>
      </c>
      <c r="C58" s="1175"/>
      <c r="D58" s="1180" t="s">
        <v>25</v>
      </c>
      <c r="E58" s="1181"/>
      <c r="F58" s="1181"/>
      <c r="G58" s="1181"/>
      <c r="H58" s="1181"/>
      <c r="I58" s="1181"/>
      <c r="J58" s="1182"/>
      <c r="K58" s="83"/>
      <c r="L58" s="84"/>
      <c r="M58" s="84"/>
      <c r="N58" s="84"/>
      <c r="O58" s="85"/>
    </row>
    <row r="59" spans="1:21" ht="31.5" customHeight="1" x14ac:dyDescent="0.15">
      <c r="B59" s="1176"/>
      <c r="C59" s="1177"/>
      <c r="D59" s="1183" t="s">
        <v>26</v>
      </c>
      <c r="E59" s="1184"/>
      <c r="F59" s="1184"/>
      <c r="G59" s="1184"/>
      <c r="H59" s="1184"/>
      <c r="I59" s="1184"/>
      <c r="J59" s="1185"/>
      <c r="K59" s="86"/>
      <c r="L59" s="87"/>
      <c r="M59" s="87"/>
      <c r="N59" s="87"/>
      <c r="O59" s="88"/>
    </row>
    <row r="60" spans="1:21" ht="31.5" customHeight="1" thickBot="1" x14ac:dyDescent="0.2">
      <c r="B60" s="1178"/>
      <c r="C60" s="1179"/>
      <c r="D60" s="1186" t="s">
        <v>27</v>
      </c>
      <c r="E60" s="1187"/>
      <c r="F60" s="1187"/>
      <c r="G60" s="1187"/>
      <c r="H60" s="1187"/>
      <c r="I60" s="1187"/>
      <c r="J60" s="118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VHajgEe0CO2DlWpKFFXdTEzRJW3aGba+8CPxYbi6M9lz7x45ie9EaAiZAcnVO4vzPfv6/ZTvrtU2/BsNd6qUg==" saltValue="lygTTr/JNFzXFNRWb4e8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9" t="s">
        <v>30</v>
      </c>
      <c r="C41" s="1190"/>
      <c r="D41" s="105"/>
      <c r="E41" s="1195" t="s">
        <v>31</v>
      </c>
      <c r="F41" s="1195"/>
      <c r="G41" s="1195"/>
      <c r="H41" s="1196"/>
      <c r="I41" s="355">
        <v>11093</v>
      </c>
      <c r="J41" s="356">
        <v>13374</v>
      </c>
      <c r="K41" s="356">
        <v>12930</v>
      </c>
      <c r="L41" s="356">
        <v>12355</v>
      </c>
      <c r="M41" s="357">
        <v>11576</v>
      </c>
    </row>
    <row r="42" spans="2:13" ht="27.75" customHeight="1" x14ac:dyDescent="0.15">
      <c r="B42" s="1191"/>
      <c r="C42" s="1192"/>
      <c r="D42" s="106"/>
      <c r="E42" s="1197" t="s">
        <v>32</v>
      </c>
      <c r="F42" s="1197"/>
      <c r="G42" s="1197"/>
      <c r="H42" s="1198"/>
      <c r="I42" s="358" t="s">
        <v>492</v>
      </c>
      <c r="J42" s="359" t="s">
        <v>492</v>
      </c>
      <c r="K42" s="359" t="s">
        <v>492</v>
      </c>
      <c r="L42" s="359" t="s">
        <v>492</v>
      </c>
      <c r="M42" s="360" t="s">
        <v>492</v>
      </c>
    </row>
    <row r="43" spans="2:13" ht="27.75" customHeight="1" x14ac:dyDescent="0.15">
      <c r="B43" s="1191"/>
      <c r="C43" s="1192"/>
      <c r="D43" s="106"/>
      <c r="E43" s="1197" t="s">
        <v>33</v>
      </c>
      <c r="F43" s="1197"/>
      <c r="G43" s="1197"/>
      <c r="H43" s="1198"/>
      <c r="I43" s="358">
        <v>3800</v>
      </c>
      <c r="J43" s="359">
        <v>3749</v>
      </c>
      <c r="K43" s="359">
        <v>3618</v>
      </c>
      <c r="L43" s="359">
        <v>3557</v>
      </c>
      <c r="M43" s="360">
        <v>3389</v>
      </c>
    </row>
    <row r="44" spans="2:13" ht="27.75" customHeight="1" x14ac:dyDescent="0.15">
      <c r="B44" s="1191"/>
      <c r="C44" s="1192"/>
      <c r="D44" s="106"/>
      <c r="E44" s="1197" t="s">
        <v>34</v>
      </c>
      <c r="F44" s="1197"/>
      <c r="G44" s="1197"/>
      <c r="H44" s="1198"/>
      <c r="I44" s="358">
        <v>298</v>
      </c>
      <c r="J44" s="359">
        <v>320</v>
      </c>
      <c r="K44" s="359">
        <v>315</v>
      </c>
      <c r="L44" s="359">
        <v>276</v>
      </c>
      <c r="M44" s="360">
        <v>314</v>
      </c>
    </row>
    <row r="45" spans="2:13" ht="27.75" customHeight="1" x14ac:dyDescent="0.15">
      <c r="B45" s="1191"/>
      <c r="C45" s="1192"/>
      <c r="D45" s="106"/>
      <c r="E45" s="1197" t="s">
        <v>35</v>
      </c>
      <c r="F45" s="1197"/>
      <c r="G45" s="1197"/>
      <c r="H45" s="1198"/>
      <c r="I45" s="358">
        <v>1253</v>
      </c>
      <c r="J45" s="359">
        <v>1150</v>
      </c>
      <c r="K45" s="359">
        <v>1148</v>
      </c>
      <c r="L45" s="359">
        <v>1115</v>
      </c>
      <c r="M45" s="360">
        <v>1208</v>
      </c>
    </row>
    <row r="46" spans="2:13" ht="27.75" customHeight="1" x14ac:dyDescent="0.15">
      <c r="B46" s="1191"/>
      <c r="C46" s="1192"/>
      <c r="D46" s="107"/>
      <c r="E46" s="1197" t="s">
        <v>36</v>
      </c>
      <c r="F46" s="1197"/>
      <c r="G46" s="1197"/>
      <c r="H46" s="1198"/>
      <c r="I46" s="358" t="s">
        <v>492</v>
      </c>
      <c r="J46" s="359" t="s">
        <v>492</v>
      </c>
      <c r="K46" s="359" t="s">
        <v>492</v>
      </c>
      <c r="L46" s="359" t="s">
        <v>492</v>
      </c>
      <c r="M46" s="360" t="s">
        <v>492</v>
      </c>
    </row>
    <row r="47" spans="2:13" ht="27.75" customHeight="1" x14ac:dyDescent="0.15">
      <c r="B47" s="1191"/>
      <c r="C47" s="1192"/>
      <c r="D47" s="108"/>
      <c r="E47" s="1199" t="s">
        <v>37</v>
      </c>
      <c r="F47" s="1200"/>
      <c r="G47" s="1200"/>
      <c r="H47" s="1201"/>
      <c r="I47" s="358" t="s">
        <v>492</v>
      </c>
      <c r="J47" s="359" t="s">
        <v>492</v>
      </c>
      <c r="K47" s="359" t="s">
        <v>492</v>
      </c>
      <c r="L47" s="359" t="s">
        <v>492</v>
      </c>
      <c r="M47" s="360" t="s">
        <v>492</v>
      </c>
    </row>
    <row r="48" spans="2:13" ht="27.75" customHeight="1" x14ac:dyDescent="0.15">
      <c r="B48" s="1191"/>
      <c r="C48" s="1192"/>
      <c r="D48" s="106"/>
      <c r="E48" s="1197" t="s">
        <v>38</v>
      </c>
      <c r="F48" s="1197"/>
      <c r="G48" s="1197"/>
      <c r="H48" s="1198"/>
      <c r="I48" s="358" t="s">
        <v>492</v>
      </c>
      <c r="J48" s="359" t="s">
        <v>492</v>
      </c>
      <c r="K48" s="359" t="s">
        <v>492</v>
      </c>
      <c r="L48" s="359" t="s">
        <v>492</v>
      </c>
      <c r="M48" s="360" t="s">
        <v>492</v>
      </c>
    </row>
    <row r="49" spans="2:13" ht="27.75" customHeight="1" x14ac:dyDescent="0.15">
      <c r="B49" s="1193"/>
      <c r="C49" s="1194"/>
      <c r="D49" s="106"/>
      <c r="E49" s="1197" t="s">
        <v>39</v>
      </c>
      <c r="F49" s="1197"/>
      <c r="G49" s="1197"/>
      <c r="H49" s="1198"/>
      <c r="I49" s="358" t="s">
        <v>492</v>
      </c>
      <c r="J49" s="359" t="s">
        <v>492</v>
      </c>
      <c r="K49" s="359" t="s">
        <v>492</v>
      </c>
      <c r="L49" s="359" t="s">
        <v>492</v>
      </c>
      <c r="M49" s="360" t="s">
        <v>492</v>
      </c>
    </row>
    <row r="50" spans="2:13" ht="27.75" customHeight="1" x14ac:dyDescent="0.15">
      <c r="B50" s="1202" t="s">
        <v>40</v>
      </c>
      <c r="C50" s="1203"/>
      <c r="D50" s="109"/>
      <c r="E50" s="1197" t="s">
        <v>41</v>
      </c>
      <c r="F50" s="1197"/>
      <c r="G50" s="1197"/>
      <c r="H50" s="1198"/>
      <c r="I50" s="358">
        <v>10189</v>
      </c>
      <c r="J50" s="359">
        <v>9671</v>
      </c>
      <c r="K50" s="359">
        <v>10580</v>
      </c>
      <c r="L50" s="359">
        <v>11719</v>
      </c>
      <c r="M50" s="360">
        <v>10369</v>
      </c>
    </row>
    <row r="51" spans="2:13" ht="27.75" customHeight="1" x14ac:dyDescent="0.15">
      <c r="B51" s="1191"/>
      <c r="C51" s="1192"/>
      <c r="D51" s="106"/>
      <c r="E51" s="1197" t="s">
        <v>42</v>
      </c>
      <c r="F51" s="1197"/>
      <c r="G51" s="1197"/>
      <c r="H51" s="1198"/>
      <c r="I51" s="358">
        <v>131</v>
      </c>
      <c r="J51" s="359">
        <v>112</v>
      </c>
      <c r="K51" s="359">
        <v>81</v>
      </c>
      <c r="L51" s="359">
        <v>51</v>
      </c>
      <c r="M51" s="360">
        <v>34</v>
      </c>
    </row>
    <row r="52" spans="2:13" ht="27.75" customHeight="1" x14ac:dyDescent="0.15">
      <c r="B52" s="1193"/>
      <c r="C52" s="1194"/>
      <c r="D52" s="106"/>
      <c r="E52" s="1197" t="s">
        <v>43</v>
      </c>
      <c r="F52" s="1197"/>
      <c r="G52" s="1197"/>
      <c r="H52" s="1198"/>
      <c r="I52" s="358">
        <v>10663</v>
      </c>
      <c r="J52" s="359">
        <v>11926</v>
      </c>
      <c r="K52" s="359">
        <v>11919</v>
      </c>
      <c r="L52" s="359">
        <v>11276</v>
      </c>
      <c r="M52" s="360">
        <v>10882</v>
      </c>
    </row>
    <row r="53" spans="2:13" ht="27.75" customHeight="1" thickBot="1" x14ac:dyDescent="0.2">
      <c r="B53" s="1204" t="s">
        <v>19</v>
      </c>
      <c r="C53" s="1205"/>
      <c r="D53" s="110"/>
      <c r="E53" s="1206" t="s">
        <v>44</v>
      </c>
      <c r="F53" s="1206"/>
      <c r="G53" s="1206"/>
      <c r="H53" s="1207"/>
      <c r="I53" s="361">
        <v>-4539</v>
      </c>
      <c r="J53" s="362">
        <v>-3116</v>
      </c>
      <c r="K53" s="362">
        <v>-4568</v>
      </c>
      <c r="L53" s="362">
        <v>-5743</v>
      </c>
      <c r="M53" s="363">
        <v>-4798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jvRA9rRedBdfN8b7JdAW4CrmV14rxOUKf079c0D3V0AI6uBT19jPu/j7+5RUcgcsdqkAsEvserUG0aKQhtOWg==" saltValue="m/Sq0lvHw9JTx0XVkng2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6" t="s">
        <v>46</v>
      </c>
      <c r="D55" s="1216"/>
      <c r="E55" s="1217"/>
      <c r="F55" s="122">
        <v>2888</v>
      </c>
      <c r="G55" s="122">
        <v>2570</v>
      </c>
      <c r="H55" s="123">
        <v>3050</v>
      </c>
    </row>
    <row r="56" spans="2:8" ht="52.5" customHeight="1" x14ac:dyDescent="0.15">
      <c r="B56" s="124"/>
      <c r="C56" s="1218" t="s">
        <v>47</v>
      </c>
      <c r="D56" s="1218"/>
      <c r="E56" s="1219"/>
      <c r="F56" s="125">
        <v>3242</v>
      </c>
      <c r="G56" s="125">
        <v>3098</v>
      </c>
      <c r="H56" s="126">
        <v>2987</v>
      </c>
    </row>
    <row r="57" spans="2:8" ht="53.25" customHeight="1" x14ac:dyDescent="0.15">
      <c r="B57" s="124"/>
      <c r="C57" s="1220" t="s">
        <v>48</v>
      </c>
      <c r="D57" s="1220"/>
      <c r="E57" s="1221"/>
      <c r="F57" s="127">
        <v>5831</v>
      </c>
      <c r="G57" s="127">
        <v>5506</v>
      </c>
      <c r="H57" s="128">
        <v>5487</v>
      </c>
    </row>
    <row r="58" spans="2:8" ht="45.75" customHeight="1" x14ac:dyDescent="0.15">
      <c r="B58" s="129"/>
      <c r="C58" s="1208" t="s">
        <v>567</v>
      </c>
      <c r="D58" s="1209"/>
      <c r="E58" s="1210"/>
      <c r="F58" s="130">
        <v>3415</v>
      </c>
      <c r="G58" s="130">
        <v>3077</v>
      </c>
      <c r="H58" s="131">
        <v>3393</v>
      </c>
    </row>
    <row r="59" spans="2:8" ht="45.75" customHeight="1" x14ac:dyDescent="0.15">
      <c r="B59" s="129"/>
      <c r="C59" s="1208" t="s">
        <v>568</v>
      </c>
      <c r="D59" s="1209"/>
      <c r="E59" s="1210"/>
      <c r="F59" s="130">
        <v>2162</v>
      </c>
      <c r="G59" s="130">
        <v>2165</v>
      </c>
      <c r="H59" s="131">
        <v>2026</v>
      </c>
    </row>
    <row r="60" spans="2:8" ht="45.75" customHeight="1" x14ac:dyDescent="0.15">
      <c r="B60" s="129"/>
      <c r="C60" s="1208" t="s">
        <v>570</v>
      </c>
      <c r="D60" s="1209"/>
      <c r="E60" s="1210"/>
      <c r="F60" s="130" t="s">
        <v>572</v>
      </c>
      <c r="G60" s="130" t="s">
        <v>572</v>
      </c>
      <c r="H60" s="131">
        <v>42</v>
      </c>
    </row>
    <row r="61" spans="2:8" ht="45.75" customHeight="1" x14ac:dyDescent="0.15">
      <c r="B61" s="129"/>
      <c r="C61" s="1208" t="s">
        <v>569</v>
      </c>
      <c r="D61" s="1209"/>
      <c r="E61" s="1210"/>
      <c r="F61" s="130">
        <v>7</v>
      </c>
      <c r="G61" s="130">
        <v>11</v>
      </c>
      <c r="H61" s="131">
        <v>16</v>
      </c>
    </row>
    <row r="62" spans="2:8" ht="45.75" customHeight="1" thickBot="1" x14ac:dyDescent="0.2">
      <c r="B62" s="132"/>
      <c r="C62" s="1211" t="s">
        <v>571</v>
      </c>
      <c r="D62" s="1212"/>
      <c r="E62" s="1213"/>
      <c r="F62" s="133">
        <v>10</v>
      </c>
      <c r="G62" s="133">
        <v>10</v>
      </c>
      <c r="H62" s="134">
        <v>10</v>
      </c>
    </row>
    <row r="63" spans="2:8" ht="52.5" customHeight="1" thickBot="1" x14ac:dyDescent="0.2">
      <c r="B63" s="135"/>
      <c r="C63" s="1214" t="s">
        <v>49</v>
      </c>
      <c r="D63" s="1214"/>
      <c r="E63" s="1215"/>
      <c r="F63" s="136">
        <v>11960</v>
      </c>
      <c r="G63" s="136">
        <v>11175</v>
      </c>
      <c r="H63" s="137">
        <v>11524</v>
      </c>
    </row>
    <row r="64" spans="2:8" x14ac:dyDescent="0.15"/>
  </sheetData>
  <sheetProtection algorithmName="SHA-512" hashValue="lvU+bjJFoor1+hJrJ4EDj3rdxWck8Mzlh2yD+OV9De/ex0Sn49L/FFDIVW7L51Q/gAph+TNUtjGFp33ekvK2vQ==" saltValue="sR2RN4RbnHDBALgy9jLV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69322</v>
      </c>
      <c r="E3" s="156"/>
      <c r="F3" s="157">
        <v>113347</v>
      </c>
      <c r="G3" s="158"/>
      <c r="H3" s="159"/>
    </row>
    <row r="4" spans="1:8" x14ac:dyDescent="0.15">
      <c r="A4" s="160"/>
      <c r="B4" s="161"/>
      <c r="C4" s="162"/>
      <c r="D4" s="163">
        <v>54919</v>
      </c>
      <c r="E4" s="164"/>
      <c r="F4" s="165">
        <v>58728</v>
      </c>
      <c r="G4" s="166"/>
      <c r="H4" s="167"/>
    </row>
    <row r="5" spans="1:8" x14ac:dyDescent="0.15">
      <c r="A5" s="148" t="s">
        <v>524</v>
      </c>
      <c r="B5" s="153"/>
      <c r="C5" s="154"/>
      <c r="D5" s="155">
        <v>235897</v>
      </c>
      <c r="E5" s="156"/>
      <c r="F5" s="157">
        <v>125418</v>
      </c>
      <c r="G5" s="158"/>
      <c r="H5" s="159"/>
    </row>
    <row r="6" spans="1:8" x14ac:dyDescent="0.15">
      <c r="A6" s="160"/>
      <c r="B6" s="161"/>
      <c r="C6" s="162"/>
      <c r="D6" s="163">
        <v>207517</v>
      </c>
      <c r="E6" s="164"/>
      <c r="F6" s="165">
        <v>60445</v>
      </c>
      <c r="G6" s="166"/>
      <c r="H6" s="167"/>
    </row>
    <row r="7" spans="1:8" x14ac:dyDescent="0.15">
      <c r="A7" s="148" t="s">
        <v>525</v>
      </c>
      <c r="B7" s="153"/>
      <c r="C7" s="154"/>
      <c r="D7" s="155">
        <v>61152</v>
      </c>
      <c r="E7" s="156"/>
      <c r="F7" s="157">
        <v>108384</v>
      </c>
      <c r="G7" s="158"/>
      <c r="H7" s="159"/>
    </row>
    <row r="8" spans="1:8" x14ac:dyDescent="0.15">
      <c r="A8" s="160"/>
      <c r="B8" s="161"/>
      <c r="C8" s="162"/>
      <c r="D8" s="163">
        <v>35398</v>
      </c>
      <c r="E8" s="164"/>
      <c r="F8" s="165">
        <v>51153</v>
      </c>
      <c r="G8" s="166"/>
      <c r="H8" s="167"/>
    </row>
    <row r="9" spans="1:8" x14ac:dyDescent="0.15">
      <c r="A9" s="148" t="s">
        <v>526</v>
      </c>
      <c r="B9" s="153"/>
      <c r="C9" s="154"/>
      <c r="D9" s="155">
        <v>82432</v>
      </c>
      <c r="E9" s="156"/>
      <c r="F9" s="157">
        <v>80959</v>
      </c>
      <c r="G9" s="158"/>
      <c r="H9" s="159"/>
    </row>
    <row r="10" spans="1:8" x14ac:dyDescent="0.15">
      <c r="A10" s="160"/>
      <c r="B10" s="161"/>
      <c r="C10" s="162"/>
      <c r="D10" s="163">
        <v>37739</v>
      </c>
      <c r="E10" s="164"/>
      <c r="F10" s="165">
        <v>43928</v>
      </c>
      <c r="G10" s="166"/>
      <c r="H10" s="167"/>
    </row>
    <row r="11" spans="1:8" x14ac:dyDescent="0.15">
      <c r="A11" s="148" t="s">
        <v>527</v>
      </c>
      <c r="B11" s="153"/>
      <c r="C11" s="154"/>
      <c r="D11" s="155">
        <v>52704</v>
      </c>
      <c r="E11" s="156"/>
      <c r="F11" s="157">
        <v>117242</v>
      </c>
      <c r="G11" s="158"/>
      <c r="H11" s="159"/>
    </row>
    <row r="12" spans="1:8" x14ac:dyDescent="0.15">
      <c r="A12" s="160"/>
      <c r="B12" s="161"/>
      <c r="C12" s="168"/>
      <c r="D12" s="163">
        <v>26628</v>
      </c>
      <c r="E12" s="164"/>
      <c r="F12" s="165">
        <v>59234</v>
      </c>
      <c r="G12" s="166"/>
      <c r="H12" s="167"/>
    </row>
    <row r="13" spans="1:8" x14ac:dyDescent="0.15">
      <c r="A13" s="148"/>
      <c r="B13" s="153"/>
      <c r="C13" s="169"/>
      <c r="D13" s="170">
        <v>100301</v>
      </c>
      <c r="E13" s="171"/>
      <c r="F13" s="172">
        <v>109070</v>
      </c>
      <c r="G13" s="173"/>
      <c r="H13" s="159"/>
    </row>
    <row r="14" spans="1:8" x14ac:dyDescent="0.15">
      <c r="A14" s="160"/>
      <c r="B14" s="161"/>
      <c r="C14" s="162"/>
      <c r="D14" s="163">
        <v>72440</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2.59</v>
      </c>
      <c r="C19" s="174">
        <f>ROUND(VALUE(SUBSTITUTE(実質収支比率等に係る経年分析!G$48,"▲","-")),2)</f>
        <v>9.99</v>
      </c>
      <c r="D19" s="174">
        <f>ROUND(VALUE(SUBSTITUTE(実質収支比率等に係る経年分析!H$48,"▲","-")),2)</f>
        <v>7.12</v>
      </c>
      <c r="E19" s="174">
        <f>ROUND(VALUE(SUBSTITUTE(実質収支比率等に係る経年分析!I$48,"▲","-")),2)</f>
        <v>13.38</v>
      </c>
      <c r="F19" s="174">
        <f>ROUND(VALUE(SUBSTITUTE(実質収支比率等に係る経年分析!J$48,"▲","-")),2)</f>
        <v>3.54</v>
      </c>
    </row>
    <row r="20" spans="1:11" x14ac:dyDescent="0.15">
      <c r="A20" s="174" t="s">
        <v>53</v>
      </c>
      <c r="B20" s="174">
        <f>ROUND(VALUE(SUBSTITUTE(実質収支比率等に係る経年分析!F$47,"▲","-")),2)</f>
        <v>34.090000000000003</v>
      </c>
      <c r="C20" s="174">
        <f>ROUND(VALUE(SUBSTITUTE(実質収支比率等に係る経年分析!G$47,"▲","-")),2)</f>
        <v>35.74</v>
      </c>
      <c r="D20" s="174">
        <f>ROUND(VALUE(SUBSTITUTE(実質収支比率等に係る経年分析!H$47,"▲","-")),2)</f>
        <v>41.6</v>
      </c>
      <c r="E20" s="174">
        <f>ROUND(VALUE(SUBSTITUTE(実質収支比率等に係る経年分析!I$47,"▲","-")),2)</f>
        <v>38.44</v>
      </c>
      <c r="F20" s="174">
        <f>ROUND(VALUE(SUBSTITUTE(実質収支比率等に係る経年分析!J$47,"▲","-")),2)</f>
        <v>45.21</v>
      </c>
    </row>
    <row r="21" spans="1:11" x14ac:dyDescent="0.15">
      <c r="A21" s="174" t="s">
        <v>54</v>
      </c>
      <c r="B21" s="174">
        <f>IF(ISNUMBER(VALUE(SUBSTITUTE(実質収支比率等に係る経年分析!F$49,"▲","-"))),ROUND(VALUE(SUBSTITUTE(実質収支比率等に係る経年分析!F$49,"▲","-")),2),NA())</f>
        <v>-2.57</v>
      </c>
      <c r="C21" s="174">
        <f>IF(ISNUMBER(VALUE(SUBSTITUTE(実質収支比率等に係る経年分析!G$49,"▲","-"))),ROUND(VALUE(SUBSTITUTE(実質収支比率等に係る経年分析!G$49,"▲","-")),2),NA())</f>
        <v>7.37</v>
      </c>
      <c r="D21" s="174">
        <f>IF(ISNUMBER(VALUE(SUBSTITUTE(実質収支比率等に係る経年分析!H$49,"▲","-"))),ROUND(VALUE(SUBSTITUTE(実質収支比率等に係る経年分析!H$49,"▲","-")),2),NA())</f>
        <v>-2.5</v>
      </c>
      <c r="E21" s="174">
        <f>IF(ISNUMBER(VALUE(SUBSTITUTE(実質収支比率等に係る経年分析!I$49,"▲","-"))),ROUND(VALUE(SUBSTITUTE(実質収支比率等に係る経年分析!I$49,"▲","-")),2),NA())</f>
        <v>-4.5999999999999996</v>
      </c>
      <c r="F21" s="174">
        <f>IF(ISNUMBER(VALUE(SUBSTITUTE(実質収支比率等に係る経年分析!J$49,"▲","-"))),ROUND(VALUE(SUBSTITUTE(実質収支比率等に係る経年分析!J$49,"▲","-")),2),NA())</f>
        <v>-14.16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南部町農林漁業体験実習館事業特別会計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南部町国民健康保険特別会計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南部町営地方卸売市場特別会計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15">
      <c r="A32" s="175" t="str">
        <f>IF(連結実質赤字比率に係る赤字・黒字の構成分析!C$38="",NA(),連結実質赤字比率に係る赤字・黒字の構成分析!C$38)</f>
        <v>南部町農業集落排水事業特別会計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0.69</v>
      </c>
    </row>
    <row r="33" spans="1:16" x14ac:dyDescent="0.15">
      <c r="A33" s="175" t="str">
        <f>IF(連結実質赤字比率に係る赤字・黒字の構成分析!C$37="",NA(),連結実質赤字比率に係る赤字・黒字の構成分析!C$37)</f>
        <v>南部町介護保険特別会計（保険事業勘定）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3.53</v>
      </c>
    </row>
    <row r="35" spans="1:16" x14ac:dyDescent="0.15">
      <c r="A35" s="175" t="str">
        <f>IF(連結実質赤字比率に係る赤字・黒字の構成分析!C$35="",NA(),連結実質赤字比率に係る赤字・黒字の構成分析!C$35)</f>
        <v>南部町病院事業会計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8.1999999999999993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v>
      </c>
    </row>
    <row r="36" spans="1:16" x14ac:dyDescent="0.15">
      <c r="A36" s="175" t="str">
        <f>IF(連結実質赤字比率に係る赤字・黒字の構成分析!C$34="",NA(),連結実質赤字比率に係る赤字・黒字の構成分析!C$34)</f>
        <v>南部町公共下水道事業特別会計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0.25</v>
      </c>
      <c r="J36" s="175">
        <f>IF(ROUND(VALUE(SUBSTITUTE(連結実質赤字比率に係る赤字・黒字の構成分析!J$34,"▲", "-")), 2) &lt; 0, ABS(ROUND(VALUE(SUBSTITUTE(連結実質赤字比率に係る赤字・黒字の構成分析!J$34,"▲", "-")), 2)), NA())</f>
        <v>0.74</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1299</v>
      </c>
      <c r="E42" s="176"/>
      <c r="F42" s="176"/>
      <c r="G42" s="176">
        <f>'実質公債費比率（分子）の構造'!L$52</f>
        <v>1206</v>
      </c>
      <c r="H42" s="176"/>
      <c r="I42" s="176"/>
      <c r="J42" s="176">
        <f>'実質公債費比率（分子）の構造'!M$52</f>
        <v>1153</v>
      </c>
      <c r="K42" s="176"/>
      <c r="L42" s="176"/>
      <c r="M42" s="176">
        <f>'実質公債費比率（分子）の構造'!N$52</f>
        <v>1095</v>
      </c>
      <c r="N42" s="176"/>
      <c r="O42" s="176"/>
      <c r="P42" s="176">
        <f>'実質公債費比率（分子）の構造'!O$52</f>
        <v>1061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58</v>
      </c>
      <c r="C45" s="176"/>
      <c r="D45" s="176"/>
      <c r="E45" s="176">
        <f>'実質公債費比率（分子）の構造'!L$49</f>
        <v>46</v>
      </c>
      <c r="F45" s="176"/>
      <c r="G45" s="176"/>
      <c r="H45" s="176">
        <f>'実質公債費比率（分子）の構造'!M$49</f>
        <v>48</v>
      </c>
      <c r="I45" s="176"/>
      <c r="J45" s="176"/>
      <c r="K45" s="176">
        <f>'実質公債費比率（分子）の構造'!N$49</f>
        <v>50</v>
      </c>
      <c r="L45" s="176"/>
      <c r="M45" s="176"/>
      <c r="N45" s="176">
        <f>'実質公債費比率（分子）の構造'!O$49</f>
        <v>53</v>
      </c>
      <c r="O45" s="176"/>
      <c r="P45" s="176"/>
    </row>
    <row r="46" spans="1:16" x14ac:dyDescent="0.15">
      <c r="A46" s="176" t="s">
        <v>64</v>
      </c>
      <c r="B46" s="176">
        <f>'実質公債費比率（分子）の構造'!K$48</f>
        <v>304</v>
      </c>
      <c r="C46" s="176"/>
      <c r="D46" s="176"/>
      <c r="E46" s="176">
        <f>'実質公債費比率（分子）の構造'!L$48</f>
        <v>263</v>
      </c>
      <c r="F46" s="176"/>
      <c r="G46" s="176"/>
      <c r="H46" s="176">
        <f>'実質公債費比率（分子）の構造'!M$48</f>
        <v>273</v>
      </c>
      <c r="I46" s="176"/>
      <c r="J46" s="176"/>
      <c r="K46" s="176">
        <f>'実質公債費比率（分子）の構造'!N$48</f>
        <v>285</v>
      </c>
      <c r="L46" s="176"/>
      <c r="M46" s="176"/>
      <c r="N46" s="176">
        <f>'実質公債費比率（分子）の構造'!O$48</f>
        <v>297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1355</v>
      </c>
      <c r="C49" s="176"/>
      <c r="D49" s="176"/>
      <c r="E49" s="176">
        <f>'実質公債費比率（分子）の構造'!L$45</f>
        <v>1302</v>
      </c>
      <c r="F49" s="176"/>
      <c r="G49" s="176"/>
      <c r="H49" s="176">
        <f>'実質公債費比率（分子）の構造'!M$45</f>
        <v>1258</v>
      </c>
      <c r="I49" s="176"/>
      <c r="J49" s="176"/>
      <c r="K49" s="176">
        <f>'実質公債費比率（分子）の構造'!N$45</f>
        <v>1231</v>
      </c>
      <c r="L49" s="176"/>
      <c r="M49" s="176"/>
      <c r="N49" s="176">
        <f>'実質公債費比率（分子）の構造'!O$45</f>
        <v>1208</v>
      </c>
      <c r="O49" s="176"/>
      <c r="P49" s="176"/>
    </row>
    <row r="50" spans="1:16" x14ac:dyDescent="0.15">
      <c r="A50" s="176" t="s">
        <v>67</v>
      </c>
      <c r="B50" s="176" t="e">
        <f>NA()</f>
        <v>#N/A</v>
      </c>
      <c r="C50" s="176">
        <f>IF(ISNUMBER('実質公債費比率（分子）の構造'!K$53),'実質公債費比率（分子）の構造'!K$53,NA())</f>
        <v>418</v>
      </c>
      <c r="D50" s="176" t="e">
        <f>NA()</f>
        <v>#N/A</v>
      </c>
      <c r="E50" s="176" t="e">
        <f>NA()</f>
        <v>#N/A</v>
      </c>
      <c r="F50" s="176">
        <f>IF(ISNUMBER('実質公債費比率（分子）の構造'!L$53),'実質公債費比率（分子）の構造'!L$53,NA())</f>
        <v>405</v>
      </c>
      <c r="G50" s="176" t="e">
        <f>NA()</f>
        <v>#N/A</v>
      </c>
      <c r="H50" s="176" t="e">
        <f>NA()</f>
        <v>#N/A</v>
      </c>
      <c r="I50" s="176">
        <f>IF(ISNUMBER('実質公債費比率（分子）の構造'!M$53),'実質公債費比率（分子）の構造'!M$53,NA())</f>
        <v>426</v>
      </c>
      <c r="J50" s="176" t="e">
        <f>NA()</f>
        <v>#N/A</v>
      </c>
      <c r="K50" s="176" t="e">
        <f>NA()</f>
        <v>#N/A</v>
      </c>
      <c r="L50" s="176">
        <f>IF(ISNUMBER('実質公債費比率（分子）の構造'!N$53),'実質公債費比率（分子）の構造'!N$53,NA())</f>
        <v>471</v>
      </c>
      <c r="M50" s="176" t="e">
        <f>NA()</f>
        <v>#N/A</v>
      </c>
      <c r="N50" s="176" t="e">
        <f>NA()</f>
        <v>#N/A</v>
      </c>
      <c r="O50" s="176">
        <f>IF(ISNUMBER('実質公債費比率（分子）の構造'!O$53),'実質公債費比率（分子）の構造'!O$53,NA())</f>
        <v>497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10663</v>
      </c>
      <c r="E56" s="175"/>
      <c r="F56" s="175"/>
      <c r="G56" s="175">
        <f>'将来負担比率（分子）の構造'!J$52</f>
        <v>11926</v>
      </c>
      <c r="H56" s="175"/>
      <c r="I56" s="175"/>
      <c r="J56" s="175">
        <f>'将来負担比率（分子）の構造'!K$52</f>
        <v>11919</v>
      </c>
      <c r="K56" s="175"/>
      <c r="L56" s="175"/>
      <c r="M56" s="175">
        <f>'将来負担比率（分子）の構造'!L$52</f>
        <v>11276</v>
      </c>
      <c r="N56" s="175"/>
      <c r="O56" s="175"/>
      <c r="P56" s="175">
        <f>'将来負担比率（分子）の構造'!M$52</f>
        <v>10882</v>
      </c>
    </row>
    <row r="57" spans="1:16" x14ac:dyDescent="0.15">
      <c r="A57" s="175" t="s">
        <v>42</v>
      </c>
      <c r="B57" s="175"/>
      <c r="C57" s="175"/>
      <c r="D57" s="175">
        <f>'将来負担比率（分子）の構造'!I$51</f>
        <v>131</v>
      </c>
      <c r="E57" s="175"/>
      <c r="F57" s="175"/>
      <c r="G57" s="175">
        <f>'将来負担比率（分子）の構造'!J$51</f>
        <v>112</v>
      </c>
      <c r="H57" s="175"/>
      <c r="I57" s="175"/>
      <c r="J57" s="175">
        <f>'将来負担比率（分子）の構造'!K$51</f>
        <v>81</v>
      </c>
      <c r="K57" s="175"/>
      <c r="L57" s="175"/>
      <c r="M57" s="175">
        <f>'将来負担比率（分子）の構造'!L$51</f>
        <v>51</v>
      </c>
      <c r="N57" s="175"/>
      <c r="O57" s="175"/>
      <c r="P57" s="175">
        <f>'将来負担比率（分子）の構造'!M$51</f>
        <v>34</v>
      </c>
    </row>
    <row r="58" spans="1:16" x14ac:dyDescent="0.15">
      <c r="A58" s="175" t="s">
        <v>41</v>
      </c>
      <c r="B58" s="175"/>
      <c r="C58" s="175"/>
      <c r="D58" s="175">
        <f>'将来負担比率（分子）の構造'!I$50</f>
        <v>10189</v>
      </c>
      <c r="E58" s="175"/>
      <c r="F58" s="175"/>
      <c r="G58" s="175">
        <f>'将来負担比率（分子）の構造'!J$50</f>
        <v>9671</v>
      </c>
      <c r="H58" s="175"/>
      <c r="I58" s="175"/>
      <c r="J58" s="175">
        <f>'将来負担比率（分子）の構造'!K$50</f>
        <v>10580</v>
      </c>
      <c r="K58" s="175"/>
      <c r="L58" s="175"/>
      <c r="M58" s="175">
        <f>'将来負担比率（分子）の構造'!L$50</f>
        <v>11719</v>
      </c>
      <c r="N58" s="175"/>
      <c r="O58" s="175"/>
      <c r="P58" s="175">
        <f>'将来負担比率（分子）の構造'!M$50</f>
        <v>10369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1253</v>
      </c>
      <c r="C62" s="175"/>
      <c r="D62" s="175"/>
      <c r="E62" s="175">
        <f>'将来負担比率（分子）の構造'!J$45</f>
        <v>1150</v>
      </c>
      <c r="F62" s="175"/>
      <c r="G62" s="175"/>
      <c r="H62" s="175">
        <f>'将来負担比率（分子）の構造'!K$45</f>
        <v>1148</v>
      </c>
      <c r="I62" s="175"/>
      <c r="J62" s="175"/>
      <c r="K62" s="175">
        <f>'将来負担比率（分子）の構造'!L$45</f>
        <v>1115</v>
      </c>
      <c r="L62" s="175"/>
      <c r="M62" s="175"/>
      <c r="N62" s="175">
        <f>'将来負担比率（分子）の構造'!M$45</f>
        <v>1208</v>
      </c>
      <c r="O62" s="175"/>
      <c r="P62" s="175"/>
    </row>
    <row r="63" spans="1:16" x14ac:dyDescent="0.15">
      <c r="A63" s="175" t="s">
        <v>34</v>
      </c>
      <c r="B63" s="175">
        <f>'将来負担比率（分子）の構造'!I$44</f>
        <v>298</v>
      </c>
      <c r="C63" s="175"/>
      <c r="D63" s="175"/>
      <c r="E63" s="175">
        <f>'将来負担比率（分子）の構造'!J$44</f>
        <v>320</v>
      </c>
      <c r="F63" s="175"/>
      <c r="G63" s="175"/>
      <c r="H63" s="175">
        <f>'将来負担比率（分子）の構造'!K$44</f>
        <v>315</v>
      </c>
      <c r="I63" s="175"/>
      <c r="J63" s="175"/>
      <c r="K63" s="175">
        <f>'将来負担比率（分子）の構造'!L$44</f>
        <v>276</v>
      </c>
      <c r="L63" s="175"/>
      <c r="M63" s="175"/>
      <c r="N63" s="175">
        <f>'将来負担比率（分子）の構造'!M$44</f>
        <v>314</v>
      </c>
      <c r="O63" s="175"/>
      <c r="P63" s="175"/>
    </row>
    <row r="64" spans="1:16" x14ac:dyDescent="0.15">
      <c r="A64" s="175" t="s">
        <v>33</v>
      </c>
      <c r="B64" s="175">
        <f>'将来負担比率（分子）の構造'!I$43</f>
        <v>3800</v>
      </c>
      <c r="C64" s="175"/>
      <c r="D64" s="175"/>
      <c r="E64" s="175">
        <f>'将来負担比率（分子）の構造'!J$43</f>
        <v>3749</v>
      </c>
      <c r="F64" s="175"/>
      <c r="G64" s="175"/>
      <c r="H64" s="175">
        <f>'将来負担比率（分子）の構造'!K$43</f>
        <v>3618</v>
      </c>
      <c r="I64" s="175"/>
      <c r="J64" s="175"/>
      <c r="K64" s="175">
        <f>'将来負担比率（分子）の構造'!L$43</f>
        <v>3557</v>
      </c>
      <c r="L64" s="175"/>
      <c r="M64" s="175"/>
      <c r="N64" s="175">
        <f>'将来負担比率（分子）の構造'!M$43</f>
        <v>3389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11093</v>
      </c>
      <c r="C66" s="175"/>
      <c r="D66" s="175"/>
      <c r="E66" s="175">
        <f>'将来負担比率（分子）の構造'!J$41</f>
        <v>13374</v>
      </c>
      <c r="F66" s="175"/>
      <c r="G66" s="175"/>
      <c r="H66" s="175">
        <f>'将来負担比率（分子）の構造'!K$41</f>
        <v>12930</v>
      </c>
      <c r="I66" s="175"/>
      <c r="J66" s="175"/>
      <c r="K66" s="175">
        <f>'将来負担比率（分子）の構造'!L$41</f>
        <v>12355</v>
      </c>
      <c r="L66" s="175"/>
      <c r="M66" s="175"/>
      <c r="N66" s="175">
        <f>'将来負担比率（分子）の構造'!M$41</f>
        <v>11576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2888</v>
      </c>
      <c r="C72" s="179">
        <f>基金残高に係る経年分析!G55</f>
        <v>2570</v>
      </c>
      <c r="D72" s="179">
        <f>基金残高に係る経年分析!H55</f>
        <v>3050</v>
      </c>
    </row>
    <row r="73" spans="1:16" x14ac:dyDescent="0.15">
      <c r="A73" s="178" t="s">
        <v>74</v>
      </c>
      <c r="B73" s="179">
        <f>基金残高に係る経年分析!F56</f>
        <v>3242</v>
      </c>
      <c r="C73" s="179">
        <f>基金残高に係る経年分析!G56</f>
        <v>3098</v>
      </c>
      <c r="D73" s="179">
        <f>基金残高に係る経年分析!H56</f>
        <v>2987</v>
      </c>
    </row>
    <row r="74" spans="1:16" x14ac:dyDescent="0.15">
      <c r="A74" s="178" t="s">
        <v>75</v>
      </c>
      <c r="B74" s="179">
        <f>基金残高に係る経年分析!F57</f>
        <v>5831</v>
      </c>
      <c r="C74" s="179">
        <f>基金残高に係る経年分析!G57</f>
        <v>5506</v>
      </c>
      <c r="D74" s="179">
        <f>基金残高に係る経年分析!H57</f>
        <v>5487</v>
      </c>
    </row>
  </sheetData>
  <sheetProtection algorithmName="SHA-512" hashValue="MZBqgQpH6KrFGlu9fTKXGFRn/U/1hhz5OjwRAPGb6/buuCtQJ+/l3RxOjTzz4jW7ZjyrCRN9qW6WPwMDFTxq7Q==" saltValue="ojGboV80HAltHdjibcg/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2025-02-19T00:31:56Z</dcterms:created>
  <dcterms:modified xsi:type="dcterms:W3CDTF">2025-03-23T23:59:35Z</dcterms:modified>
  <cp:category/>
</cp:coreProperties>
</file>