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uro-ad.local\share$\上下水道課\6304_経理係\01 上水道事業\　調査回答\1月　経営比較分析表\R02\"/>
    </mc:Choice>
  </mc:AlternateContent>
  <workbookProtection workbookAlgorithmName="SHA-512" workbookHashValue="B20KAJgILC4h5EcKxjmpYzwFjCWfVbBU0hYsbyNB77AHqZ0YLtqhPm1KqKaWEgL2n3A2t6CqvWP7RKlCdyTmKg==" workbookSaltValue="kbfghzBa9bYuBGQ1NKYEpw==" workbookSpinCount="100000" lockStructure="1"/>
  <bookViews>
    <workbookView xWindow="0" yWindow="0" windowWidth="23145" windowHeight="924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<sst xmlns="http://schemas.openxmlformats.org/spreadsheetml/2006/main" count="233" uniqueCount="118">
  <si>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</si>
  <si>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</si>
  <si>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</si>
  <si>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</si>
  <si>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</si>
  <si>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</si>
  <si>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</si>
  <si>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</si>
  <si>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</si>
  <si>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</si>
  <si>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</si>
  <si>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</si>
  <si>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</si>
  <si>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</si>
  <si>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</si>
  <si>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</si>
  <si>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</si>
  <si>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</si>
  <si>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</si>
  <si>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</si>
  <si>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</si>
  <si>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</si>
  <si>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</si>
  <si>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</si>
  <si>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</si>
  <si>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</si>
  <si>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</si>
  <si>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</si>
  <si>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</si>
  <si>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</si>
  <si>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</si>
  <si>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</si>
  <si>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</si>
  <si>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</si>
  <si>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</si>
  <si>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</si>
  <si>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</si>
  <si>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</si>
  <si>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</si>
  <si>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</si>
  <si>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</si>
  <si>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</si>
  <si>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</si>
  <si>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</si>
  <si>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</si>
  <si>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</si>
  <si>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</si>
  <si>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</si>
  <si>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</si>
  <si>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</si>
  <si>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</si>
  <si>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</si>
  <si>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</si>
  <si>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</si>
  <si>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</si>
  <si>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</si>
  <si>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</si>
  <si>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</si>
  <si>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</si>
  <si>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</si>
  <si>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</si>
  <si>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</si>
  <si>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</si>
  <si>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</si>
  <si>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</si>
  <si>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</si>
  <si>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</si>
  <si>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</si>
  <si>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</si>
  <si>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</si>
  <si>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</si>
  <si>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</si>
  <si>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</si>
  <si>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</si>
  <si>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</si>
  <si>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</si>
  <si>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</si>
  <si>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</si>
  <si>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</si>
  <si>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</si>
  <si>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</si>
  <si>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</si>
  <si>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</si>
  <si>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</si>
  <si>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</si>
  <si>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</si>
  <si>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</si>
  <si>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</si>
  <si>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</si>
  <si>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</si>
  <si>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</si>
  <si>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</si>
  <si>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</si>
  <si>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</si>
  <si>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</si>
  <si>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</si>
  <si>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黒石市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</si>
  <si>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</si>
  <si>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</si>
  <si>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</si>
  <si>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</si>
  <si>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</si>
  <si>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</si>
  <si>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</si>
  <si>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</si>
  <si>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</si>
  <si>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</si>
  <si>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</si>
  <si>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</si>
  <si>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</si>
  <si>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</si>
  <si>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</si>
  <si>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</si>
  <si>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</si>
  <si>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</si>
  <si>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管路は、法定耐用年数を経過していないため、現在管路更新を行っていない。</t>
    <phoneticPr fontId="4"/>
  </si>
  <si>
    <t>　債務残高はなく、類似団体と比較すると現在のところ経営は比較的安定しているが、収益的収支比率が100％を下回っており、営業収益の不足を表している。
　今後は、料金回収率の向上、財源の確保など経営改善に向けた検討が必要と考える。</t>
    <rPh sb="75" eb="77">
      <t>コンゴ</t>
    </rPh>
    <rPh sb="85" eb="87">
      <t>コウジョウ</t>
    </rPh>
    <phoneticPr fontId="4"/>
  </si>
  <si>
    <t>　今後は、給水人口の減少に伴う料金収入の減少が予想され、施設及び管路の老朽化対応が必要になってくる。
　経営の効率化及び施設の更新計画を検討していくだけではなく、料金の見直しや事業の統合なども含めた抜本的な改革が必要と考える。</t>
    <rPh sb="13" eb="14">
      <t>トモナ</t>
    </rPh>
    <rPh sb="28" eb="30">
      <t>シセツ</t>
    </rPh>
    <rPh sb="30" eb="31">
      <t>オヨ</t>
    </rPh>
    <rPh sb="81" eb="83">
      <t>リョウキン</t>
    </rPh>
    <rPh sb="84" eb="86">
      <t>ミナオ</t>
    </rPh>
    <rPh sb="88" eb="90">
      <t>ジギョウ</t>
    </rPh>
    <rPh sb="91" eb="93">
      <t>トウゴウ</t>
    </rPh>
    <rPh sb="96" eb="97">
      <t>フク</t>
    </rPh>
    <rPh sb="99" eb="102">
      <t>バッポンテキ</t>
    </rPh>
    <rPh sb="103" eb="105">
      <t>カイカク</t>
    </rPh>
    <rPh sb="109" eb="11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</si>
</sst>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D4-4458-A2DB-BA0C156061F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9ED4-4458-A2DB-BA0C156061F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42.2</c:v>
                </c:pt>
                <c:pt idx="1">
                  <c:v>35.31</c:v>
                </c:pt>
                <c:pt idx="2">
                  <c:v>32.85</c:v>
                </c:pt>
                <c:pt idx="3">
                  <c:v>34.89</c:v>
                </c:pt>
                <c:pt idx="4">
                  <c:v>33.590000000000003</c:v>
                </c:pt>
              </c:numCache>
            </c:numRef>
          </c:val>
          <c:extLst>
            <c:ext xmlns:c16="http://schemas.microsoft.com/office/drawing/2014/chart" uri="{C3380CC4-5D6E-409C-BE32-E72D297353CC}">
              <c16:uniqueId val="{00000000-5FC6-426C-BF8F-E9B9461BD34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5FC6-426C-BF8F-E9B9461BD34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63.21</c:v>
                </c:pt>
                <c:pt idx="1">
                  <c:v>74.25</c:v>
                </c:pt>
                <c:pt idx="2">
                  <c:v>78.36</c:v>
                </c:pt>
                <c:pt idx="3">
                  <c:v>73.06</c:v>
                </c:pt>
                <c:pt idx="4">
                  <c:v>70.819999999999993</c:v>
                </c:pt>
              </c:numCache>
            </c:numRef>
          </c:val>
          <c:extLst>
            <c:ext xmlns:c16="http://schemas.microsoft.com/office/drawing/2014/chart" uri="{C3380CC4-5D6E-409C-BE32-E72D297353CC}">
              <c16:uniqueId val="{00000000-DE2D-4CC4-B24D-9FAB19B8C9D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DE2D-4CC4-B24D-9FAB19B8C9D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106.43</c:v>
                </c:pt>
                <c:pt idx="1">
                  <c:v>93.47</c:v>
                </c:pt>
                <c:pt idx="2">
                  <c:v>106.59</c:v>
                </c:pt>
                <c:pt idx="3">
                  <c:v>89.71</c:v>
                </c:pt>
                <c:pt idx="4">
                  <c:v>97.33</c:v>
                </c:pt>
              </c:numCache>
            </c:numRef>
          </c:val>
          <c:extLst>
            <c:ext xmlns:c16="http://schemas.microsoft.com/office/drawing/2014/chart" uri="{C3380CC4-5D6E-409C-BE32-E72D297353CC}">
              <c16:uniqueId val="{00000000-F79B-49B9-AA39-2C9763648AF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F79B-49B9-AA39-2C9763648AF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86-4E02-8FC5-09FC9146EB4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86-4E02-8FC5-09FC9146EB4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A7-49FF-A8DD-4DF80E371C5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7-49FF-A8DD-4DF80E371C5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6F-4568-A5EF-090726A78C8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6F-4568-A5EF-090726A78C8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0D-4BD9-A9B8-165E06C1720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0D-4BD9-A9B8-165E06C1720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23-4FF7-BF31-8569BE5FDA0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A223-4FF7-BF31-8569BE5FDA0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88.67</c:v>
                </c:pt>
                <c:pt idx="1">
                  <c:v>59.6</c:v>
                </c:pt>
                <c:pt idx="2">
                  <c:v>74.94</c:v>
                </c:pt>
                <c:pt idx="3">
                  <c:v>84.97</c:v>
                </c:pt>
                <c:pt idx="4">
                  <c:v>60.73</c:v>
                </c:pt>
              </c:numCache>
            </c:numRef>
          </c:val>
          <c:extLst>
            <c:ext xmlns:c16="http://schemas.microsoft.com/office/drawing/2014/chart" uri="{C3380CC4-5D6E-409C-BE32-E72D297353CC}">
              <c16:uniqueId val="{00000000-0ED6-45E9-B254-FE427CE1694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0ED6-45E9-B254-FE427CE1694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200.35</c:v>
                </c:pt>
                <c:pt idx="1">
                  <c:v>301.8</c:v>
                </c:pt>
                <c:pt idx="2">
                  <c:v>240.52</c:v>
                </c:pt>
                <c:pt idx="3">
                  <c:v>211.94</c:v>
                </c:pt>
                <c:pt idx="4">
                  <c:v>284.13</c:v>
                </c:pt>
              </c:numCache>
            </c:numRef>
          </c:val>
          <c:extLst>
            <c:ext xmlns:c16="http://schemas.microsoft.com/office/drawing/2014/chart" uri="{C3380CC4-5D6E-409C-BE32-E72D297353CC}">
              <c16:uniqueId val="{00000000-2865-49C8-8BF5-87EAE7CD77E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2865-49C8-8BF5-87EAE7CD77E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3"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黒石市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33084</v>
      </c>
      <c r="AM8" s="67"/>
      <c r="AN8" s="67"/>
      <c r="AO8" s="67"/>
      <c r="AP8" s="67"/>
      <c r="AQ8" s="67"/>
      <c r="AR8" s="67"/>
      <c r="AS8" s="67"/>
      <c r="AT8" s="66">
        <f>データ!$S$6</f>
        <v>217.05</v>
      </c>
      <c r="AU8" s="66"/>
      <c r="AV8" s="66"/>
      <c r="AW8" s="66"/>
      <c r="AX8" s="66"/>
      <c r="AY8" s="66"/>
      <c r="AZ8" s="66"/>
      <c r="BA8" s="66"/>
      <c r="BB8" s="66">
        <f>データ!$T$6</f>
        <v>152.43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2.65</v>
      </c>
      <c r="Q10" s="66"/>
      <c r="R10" s="66"/>
      <c r="S10" s="66"/>
      <c r="T10" s="66"/>
      <c r="U10" s="66"/>
      <c r="V10" s="66"/>
      <c r="W10" s="67">
        <f>データ!$Q$6</f>
        <v>4180</v>
      </c>
      <c r="X10" s="67"/>
      <c r="Y10" s="67"/>
      <c r="Z10" s="67"/>
      <c r="AA10" s="67"/>
      <c r="AB10" s="67"/>
      <c r="AC10" s="67"/>
      <c r="AD10" s="2"/>
      <c r="AE10" s="2"/>
      <c r="AF10" s="2"/>
      <c r="AG10" s="2"/>
      <c r="AH10" s="2"/>
      <c r="AI10" s="2"/>
      <c r="AJ10" s="2"/>
      <c r="AK10" s="2"/>
      <c r="AL10" s="67">
        <f>データ!$U$6</f>
        <v>872</v>
      </c>
      <c r="AM10" s="67"/>
      <c r="AN10" s="67"/>
      <c r="AO10" s="67"/>
      <c r="AP10" s="67"/>
      <c r="AQ10" s="67"/>
      <c r="AR10" s="67"/>
      <c r="AS10" s="67"/>
      <c r="AT10" s="66">
        <f>データ!$V$6</f>
        <v>2.08</v>
      </c>
      <c r="AU10" s="66"/>
      <c r="AV10" s="66"/>
      <c r="AW10" s="66"/>
      <c r="AX10" s="66"/>
      <c r="AY10" s="66"/>
      <c r="AZ10" s="66"/>
      <c r="BA10" s="66"/>
      <c r="BB10" s="66">
        <f>データ!$W$6</f>
        <v>419.23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oFlPPOEY/5GylifCzWV7pIXZpHkYFf2lhGQ3KJOd8Wsquf3JRYD4lhpWOD5b27I9YhFONIhN4id+UyBBl2f2Hg==" saltValue="zhYJHFwCiXsEgeyaNusZ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22047</v>
      </c>
      <c r="D6" s="34">
        <f t="shared" si="3"/>
        <v>47</v>
      </c>
      <c r="E6" s="34">
        <f t="shared" si="3"/>
        <v>1</v>
      </c>
      <c r="F6" s="34">
        <f t="shared" si="3"/>
        <v>0</v>
      </c>
      <c r="G6" s="34">
        <f t="shared" si="3"/>
        <v>0</v>
      </c>
      <c r="H6" s="34" t="str">
        <f t="shared" si="3"/>
        <v>青森県　黒石市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2.65</v>
      </c>
      <c r="Q6" s="35">
        <f t="shared" si="3"/>
        <v>4180</v>
      </c>
      <c r="R6" s="35">
        <f t="shared" si="3"/>
        <v>33084</v>
      </c>
      <c r="S6" s="35">
        <f t="shared" si="3"/>
        <v>217.05</v>
      </c>
      <c r="T6" s="35">
        <f t="shared" si="3"/>
        <v>152.43</v>
      </c>
      <c r="U6" s="35">
        <f t="shared" si="3"/>
        <v>872</v>
      </c>
      <c r="V6" s="35">
        <f t="shared" si="3"/>
        <v>2.08</v>
      </c>
      <c r="W6" s="35">
        <f t="shared" si="3"/>
        <v>419.23</v>
      </c>
      <c r="X6" s="36">
        <f>IF(X7="",NA(),X7)</f>
        <v>106.43</v>
      </c>
      <c r="Y6" s="36">
        <f t="shared" ref="Y6:AG6" si="4">IF(Y7="",NA(),Y7)</f>
        <v>93.47</v>
      </c>
      <c r="Z6" s="36">
        <f t="shared" si="4"/>
        <v>106.59</v>
      </c>
      <c r="AA6" s="36">
        <f t="shared" si="4"/>
        <v>89.71</v>
      </c>
      <c r="AB6" s="36">
        <f t="shared" si="4"/>
        <v>97.33</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1510.14</v>
      </c>
      <c r="BK6" s="36">
        <f t="shared" si="7"/>
        <v>1595.62</v>
      </c>
      <c r="BL6" s="36">
        <f t="shared" si="7"/>
        <v>1302.33</v>
      </c>
      <c r="BM6" s="36">
        <f t="shared" si="7"/>
        <v>1274.21</v>
      </c>
      <c r="BN6" s="36">
        <f t="shared" si="7"/>
        <v>1183.92</v>
      </c>
      <c r="BO6" s="35" t="str">
        <f>IF(BO7="","",IF(BO7="-","【-】","【"&amp;SUBSTITUTE(TEXT(BO7,"#,##0.00"),"-","△")&amp;"】"))</f>
        <v>【1,084.05】</v>
      </c>
      <c r="BP6" s="36">
        <f>IF(BP7="",NA(),BP7)</f>
        <v>88.67</v>
      </c>
      <c r="BQ6" s="36">
        <f t="shared" ref="BQ6:BY6" si="8">IF(BQ7="",NA(),BQ7)</f>
        <v>59.6</v>
      </c>
      <c r="BR6" s="36">
        <f t="shared" si="8"/>
        <v>74.94</v>
      </c>
      <c r="BS6" s="36">
        <f t="shared" si="8"/>
        <v>84.97</v>
      </c>
      <c r="BT6" s="36">
        <f t="shared" si="8"/>
        <v>60.73</v>
      </c>
      <c r="BU6" s="36">
        <f t="shared" si="8"/>
        <v>22.67</v>
      </c>
      <c r="BV6" s="36">
        <f t="shared" si="8"/>
        <v>37.92</v>
      </c>
      <c r="BW6" s="36">
        <f t="shared" si="8"/>
        <v>40.89</v>
      </c>
      <c r="BX6" s="36">
        <f t="shared" si="8"/>
        <v>41.25</v>
      </c>
      <c r="BY6" s="36">
        <f t="shared" si="8"/>
        <v>42.5</v>
      </c>
      <c r="BZ6" s="35" t="str">
        <f>IF(BZ7="","",IF(BZ7="-","【-】","【"&amp;SUBSTITUTE(TEXT(BZ7,"#,##0.00"),"-","△")&amp;"】"))</f>
        <v>【53.46】</v>
      </c>
      <c r="CA6" s="36">
        <f>IF(CA7="",NA(),CA7)</f>
        <v>200.35</v>
      </c>
      <c r="CB6" s="36">
        <f t="shared" ref="CB6:CJ6" si="9">IF(CB7="",NA(),CB7)</f>
        <v>301.8</v>
      </c>
      <c r="CC6" s="36">
        <f t="shared" si="9"/>
        <v>240.52</v>
      </c>
      <c r="CD6" s="36">
        <f t="shared" si="9"/>
        <v>211.94</v>
      </c>
      <c r="CE6" s="36">
        <f t="shared" si="9"/>
        <v>284.13</v>
      </c>
      <c r="CF6" s="36">
        <f t="shared" si="9"/>
        <v>789.62</v>
      </c>
      <c r="CG6" s="36">
        <f t="shared" si="9"/>
        <v>423.18</v>
      </c>
      <c r="CH6" s="36">
        <f t="shared" si="9"/>
        <v>383.2</v>
      </c>
      <c r="CI6" s="36">
        <f t="shared" si="9"/>
        <v>383.25</v>
      </c>
      <c r="CJ6" s="36">
        <f t="shared" si="9"/>
        <v>377.72</v>
      </c>
      <c r="CK6" s="35" t="str">
        <f>IF(CK7="","",IF(CK7="-","【-】","【"&amp;SUBSTITUTE(TEXT(CK7,"#,##0.00"),"-","△")&amp;"】"))</f>
        <v>【300.47】</v>
      </c>
      <c r="CL6" s="36">
        <f>IF(CL7="",NA(),CL7)</f>
        <v>42.2</v>
      </c>
      <c r="CM6" s="36">
        <f t="shared" ref="CM6:CU6" si="10">IF(CM7="",NA(),CM7)</f>
        <v>35.31</v>
      </c>
      <c r="CN6" s="36">
        <f t="shared" si="10"/>
        <v>32.85</v>
      </c>
      <c r="CO6" s="36">
        <f t="shared" si="10"/>
        <v>34.89</v>
      </c>
      <c r="CP6" s="36">
        <f t="shared" si="10"/>
        <v>33.590000000000003</v>
      </c>
      <c r="CQ6" s="36">
        <f t="shared" si="10"/>
        <v>48.7</v>
      </c>
      <c r="CR6" s="36">
        <f t="shared" si="10"/>
        <v>46.9</v>
      </c>
      <c r="CS6" s="36">
        <f t="shared" si="10"/>
        <v>47.95</v>
      </c>
      <c r="CT6" s="36">
        <f t="shared" si="10"/>
        <v>48.26</v>
      </c>
      <c r="CU6" s="36">
        <f t="shared" si="10"/>
        <v>48.01</v>
      </c>
      <c r="CV6" s="35" t="str">
        <f>IF(CV7="","",IF(CV7="-","【-】","【"&amp;SUBSTITUTE(TEXT(CV7,"#,##0.00"),"-","△")&amp;"】"))</f>
        <v>【54.90】</v>
      </c>
      <c r="CW6" s="36">
        <f>IF(CW7="",NA(),CW7)</f>
        <v>63.21</v>
      </c>
      <c r="CX6" s="36">
        <f t="shared" ref="CX6:DF6" si="11">IF(CX7="",NA(),CX7)</f>
        <v>74.25</v>
      </c>
      <c r="CY6" s="36">
        <f t="shared" si="11"/>
        <v>78.36</v>
      </c>
      <c r="CZ6" s="36">
        <f t="shared" si="11"/>
        <v>73.06</v>
      </c>
      <c r="DA6" s="36">
        <f t="shared" si="11"/>
        <v>70.819999999999993</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22047</v>
      </c>
      <c r="D7" s="38">
        <v>47</v>
      </c>
      <c r="E7" s="38">
        <v>1</v>
      </c>
      <c r="F7" s="38">
        <v>0</v>
      </c>
      <c r="G7" s="38">
        <v>0</v>
      </c>
      <c r="H7" s="38" t="s">
        <v>96</v>
      </c>
      <c r="I7" s="38" t="s">
        <v>97</v>
      </c>
      <c r="J7" s="38" t="s">
        <v>98</v>
      </c>
      <c r="K7" s="38" t="s">
        <v>99</v>
      </c>
      <c r="L7" s="38" t="s">
        <v>100</v>
      </c>
      <c r="M7" s="38" t="s">
        <v>101</v>
      </c>
      <c r="N7" s="39" t="s">
        <v>102</v>
      </c>
      <c r="O7" s="39" t="s">
        <v>103</v>
      </c>
      <c r="P7" s="39">
        <v>2.65</v>
      </c>
      <c r="Q7" s="39">
        <v>4180</v>
      </c>
      <c r="R7" s="39">
        <v>33084</v>
      </c>
      <c r="S7" s="39">
        <v>217.05</v>
      </c>
      <c r="T7" s="39">
        <v>152.43</v>
      </c>
      <c r="U7" s="39">
        <v>872</v>
      </c>
      <c r="V7" s="39">
        <v>2.08</v>
      </c>
      <c r="W7" s="39">
        <v>419.23</v>
      </c>
      <c r="X7" s="39">
        <v>106.43</v>
      </c>
      <c r="Y7" s="39">
        <v>93.47</v>
      </c>
      <c r="Z7" s="39">
        <v>106.59</v>
      </c>
      <c r="AA7" s="39">
        <v>89.71</v>
      </c>
      <c r="AB7" s="39">
        <v>97.33</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1510.14</v>
      </c>
      <c r="BK7" s="39">
        <v>1595.62</v>
      </c>
      <c r="BL7" s="39">
        <v>1302.33</v>
      </c>
      <c r="BM7" s="39">
        <v>1274.21</v>
      </c>
      <c r="BN7" s="39">
        <v>1183.92</v>
      </c>
      <c r="BO7" s="39">
        <v>1084.05</v>
      </c>
      <c r="BP7" s="39">
        <v>88.67</v>
      </c>
      <c r="BQ7" s="39">
        <v>59.6</v>
      </c>
      <c r="BR7" s="39">
        <v>74.94</v>
      </c>
      <c r="BS7" s="39">
        <v>84.97</v>
      </c>
      <c r="BT7" s="39">
        <v>60.73</v>
      </c>
      <c r="BU7" s="39">
        <v>22.67</v>
      </c>
      <c r="BV7" s="39">
        <v>37.92</v>
      </c>
      <c r="BW7" s="39">
        <v>40.89</v>
      </c>
      <c r="BX7" s="39">
        <v>41.25</v>
      </c>
      <c r="BY7" s="39">
        <v>42.5</v>
      </c>
      <c r="BZ7" s="39">
        <v>53.46</v>
      </c>
      <c r="CA7" s="39">
        <v>200.35</v>
      </c>
      <c r="CB7" s="39">
        <v>301.8</v>
      </c>
      <c r="CC7" s="39">
        <v>240.52</v>
      </c>
      <c r="CD7" s="39">
        <v>211.94</v>
      </c>
      <c r="CE7" s="39">
        <v>284.13</v>
      </c>
      <c r="CF7" s="39">
        <v>789.62</v>
      </c>
      <c r="CG7" s="39">
        <v>423.18</v>
      </c>
      <c r="CH7" s="39">
        <v>383.2</v>
      </c>
      <c r="CI7" s="39">
        <v>383.25</v>
      </c>
      <c r="CJ7" s="39">
        <v>377.72</v>
      </c>
      <c r="CK7" s="39">
        <v>300.47000000000003</v>
      </c>
      <c r="CL7" s="39">
        <v>42.2</v>
      </c>
      <c r="CM7" s="39">
        <v>35.31</v>
      </c>
      <c r="CN7" s="39">
        <v>32.85</v>
      </c>
      <c r="CO7" s="39">
        <v>34.89</v>
      </c>
      <c r="CP7" s="39">
        <v>33.590000000000003</v>
      </c>
      <c r="CQ7" s="39">
        <v>48.7</v>
      </c>
      <c r="CR7" s="39">
        <v>46.9</v>
      </c>
      <c r="CS7" s="39">
        <v>47.95</v>
      </c>
      <c r="CT7" s="39">
        <v>48.26</v>
      </c>
      <c r="CU7" s="39">
        <v>48.01</v>
      </c>
      <c r="CV7" s="39">
        <v>54.9</v>
      </c>
      <c r="CW7" s="39">
        <v>63.21</v>
      </c>
      <c r="CX7" s="39">
        <v>74.25</v>
      </c>
      <c r="CY7" s="39">
        <v>78.36</v>
      </c>
      <c r="CZ7" s="39">
        <v>73.06</v>
      </c>
      <c r="DA7" s="39">
        <v>70.819999999999993</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須藤 亜貴子</cp:lastModifiedBy>
  <cp:lastPrinted>2021-01-27T05:03:24Z</cp:lastPrinted>
  <dcterms:created xsi:type="dcterms:W3CDTF">2020-12-04T02:18:45Z</dcterms:created>
  <dcterms:modified xsi:type="dcterms:W3CDTF">2021-01-27T05:47:14Z</dcterms:modified>
  <cp:category/>
</cp:coreProperties>
</file>