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2\"/>
    </mc:Choice>
  </mc:AlternateContent>
  <workbookProtection workbookAlgorithmName="SHA-512" workbookHashValue="PW1UYEkTkw63EFRVeqWJEkBn90CyTk1z9ffpMO/BEt+dmkZEOZaAbymNEkbLSJXUdTxP2sSPwr9Y3t3Z/qeVIg==" workbookSaltValue="/WGZWDNwN8SkwbC3n15AYQ==" workbookSpinCount="100000" lockStructure="1"/>
  <bookViews>
    <workbookView xWindow="0" yWindow="0" windowWidth="24000" windowHeight="10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<sst xmlns="http://schemas.openxmlformats.org/spreadsheetml/2006/main" count="236" uniqueCount="119">
  <si>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</si>
  <si>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</si>
  <si>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</si>
  <si>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</si>
  <si>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</si>
  <si>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</si>
  <si>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</si>
  <si>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</si>
  <si>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</si>
  <si>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</si>
  <si>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</si>
  <si>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</si>
  <si>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</si>
  <si>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</si>
  <si>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</si>
  <si>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</si>
  <si>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</si>
  <si>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</si>
  <si>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</si>
  <si>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</si>
  <si>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</si>
  <si>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</si>
  <si>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</si>
  <si>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</si>
  <si>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</si>
  <si>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</si>
  <si>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</si>
  <si>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</si>
  <si>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</si>
  <si>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</si>
  <si>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</si>
  <si>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</si>
  <si>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</si>
  <si>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</si>
  <si>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</si>
  <si>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</si>
  <si>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</si>
  <si>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</si>
  <si>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</si>
  <si>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</si>
  <si>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</si>
  <si>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</si>
  <si>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</si>
  <si>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</si>
  <si>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</si>
  <si>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</si>
  <si>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</si>
  <si>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</si>
  <si>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</si>
  <si>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</si>
  <si>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</si>
  <si>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</si>
  <si>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</si>
  <si>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</si>
  <si>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</si>
  <si>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</si>
  <si>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</si>
  <si>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</si>
  <si>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</si>
  <si>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</si>
  <si>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</si>
  <si>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</si>
  <si>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</si>
  <si>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</si>
  <si>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</si>
  <si>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</si>
  <si>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</si>
  <si>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</si>
  <si>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</si>
  <si>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</si>
  <si>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</si>
  <si>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</si>
  <si>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</si>
  <si>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</si>
  <si>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</si>
  <si>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</si>
  <si>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</si>
  <si>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</si>
  <si>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</si>
  <si>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</si>
  <si>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</si>
  <si>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</si>
  <si>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</si>
  <si>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</si>
  <si>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</si>
  <si>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</si>
  <si>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</si>
  <si>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</si>
  <si>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</si>
  <si>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</si>
  <si>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</si>
  <si>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</si>
  <si>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</si>
  <si>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</si>
  <si>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</si>
  <si>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</si>
  <si>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</si>
  <si>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</si>
  <si>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</si>
  <si>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</si>
  <si>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</si>
  <si>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</si>
  <si>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</si>
  <si>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</si>
  <si>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</si>
  <si>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</si>
  <si>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</si>
  <si>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</si>
  <si>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</si>
  <si>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</si>
  <si>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</si>
  <si>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</si>
  <si>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</si>
  <si>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</si>
  <si>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</si>
  <si>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</si>
  <si>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指標を改善するためには、有収水量を確保し使用料収入の増収を図ると共に汚水処理費にかかるコスト削減に努める必要がある。平成29年から令和元年にかけて使用料改定を行い、類似団体と比較して安価な設定となっている使用料単価を改定し、使用料増収により経営基盤の強化を図った。
　また、令和２年度より地方公営企業法を適用し、企業会計による経営管理の強化に取り組む。
　しかしながら、漁業集落排水処理施設という特性上、事業規模が小さく経営健全化を図りにくいという背景はあるものの、使用料改定による増収は一時的なもので抜本的な解決には至らず、下水道水洗化率も類似団体平均値を超える値となっており、現状の経営状況を打開するほどの施策を講じることは難しく、将来的に事業継続を含めた検討を要する。</t>
    <rPh sb="1" eb="4">
      <t>カクシヒョウ</t>
    </rPh>
    <rPh sb="5" eb="7">
      <t>カイゼン</t>
    </rPh>
    <rPh sb="14" eb="16">
      <t>ユウシュウ</t>
    </rPh>
    <rPh sb="16" eb="18">
      <t>スイリョウ</t>
    </rPh>
    <rPh sb="67" eb="69">
      <t>レイワ</t>
    </rPh>
    <rPh sb="69" eb="70">
      <t>ガン</t>
    </rPh>
    <rPh sb="139" eb="141">
      <t>レイワ</t>
    </rPh>
    <rPh sb="142" eb="144">
      <t>ネンド</t>
    </rPh>
    <rPh sb="146" eb="148">
      <t>チホウ</t>
    </rPh>
    <rPh sb="148" eb="150">
      <t>コウエイ</t>
    </rPh>
    <rPh sb="150" eb="152">
      <t>キギョウ</t>
    </rPh>
    <rPh sb="152" eb="153">
      <t>ホウ</t>
    </rPh>
    <rPh sb="154" eb="156">
      <t>テキヨウ</t>
    </rPh>
    <rPh sb="158" eb="160">
      <t>キギョウ</t>
    </rPh>
    <rPh sb="160" eb="162">
      <t>カイケイ</t>
    </rPh>
    <rPh sb="165" eb="167">
      <t>ケイエイ</t>
    </rPh>
    <rPh sb="167" eb="169">
      <t>カンリ</t>
    </rPh>
    <rPh sb="170" eb="172">
      <t>キョウカ</t>
    </rPh>
    <rPh sb="173" eb="174">
      <t>ト</t>
    </rPh>
    <rPh sb="175" eb="176">
      <t>ク</t>
    </rPh>
    <rPh sb="265" eb="268">
      <t>ゲスイドウ</t>
    </rPh>
    <rPh sb="268" eb="271">
      <t>スイセンカ</t>
    </rPh>
    <rPh sb="271" eb="272">
      <t>リツ</t>
    </rPh>
    <rPh sb="273" eb="275">
      <t>ルイジ</t>
    </rPh>
    <rPh sb="275" eb="277">
      <t>ダンタイ</t>
    </rPh>
    <rPh sb="277" eb="279">
      <t>ヘイキン</t>
    </rPh>
    <rPh sb="279" eb="280">
      <t>チ</t>
    </rPh>
    <rPh sb="281" eb="282">
      <t>コ</t>
    </rPh>
    <rPh sb="284" eb="285">
      <t>アタイ</t>
    </rPh>
    <phoneticPr fontId="4"/>
  </si>
  <si>
    <t>【経年比較】
　当該値経年比較では、⑥汚水処理原価の変動が大きい。これは、令和２年度から地方公営企業法を適用するため、令和元年度決算は令和2年3月31日をもって打切決算としたことが影響している。
【類似団体比較】
　類似団体との比較では、⑤経費回収率及び⑥汚水処理原価の類似団体平均値との差が大きい。これは事業規模が小規模であるうえ、地理的な要因から汚水処理経費が多大にかかっていること等が要因であると考える。
【下水道事業の現状】
　当市の漁業集落排水処理施設は下水道整備を終了している。人口減少に歯止めがかからず、有収水量も減少傾向にあることから、今後とも下水道接続をＰＲし、水洗化率の向上に努め使用料収入を維持していく必要がある。</t>
    <rPh sb="1" eb="3">
      <t>ケイネン</t>
    </rPh>
    <rPh sb="3" eb="5">
      <t>ヒカク</t>
    </rPh>
    <rPh sb="8" eb="10">
      <t>トウガイ</t>
    </rPh>
    <rPh sb="10" eb="11">
      <t>チ</t>
    </rPh>
    <rPh sb="11" eb="13">
      <t>ケイネン</t>
    </rPh>
    <rPh sb="13" eb="15">
      <t>ヒカク</t>
    </rPh>
    <rPh sb="19" eb="21">
      <t>オスイ</t>
    </rPh>
    <rPh sb="21" eb="23">
      <t>ショリ</t>
    </rPh>
    <rPh sb="23" eb="25">
      <t>ゲンカ</t>
    </rPh>
    <rPh sb="26" eb="28">
      <t>ヘンドウ</t>
    </rPh>
    <rPh sb="29" eb="30">
      <t>オオ</t>
    </rPh>
    <rPh sb="67" eb="69">
      <t>レイワ</t>
    </rPh>
    <rPh sb="70" eb="71">
      <t>ネン</t>
    </rPh>
    <rPh sb="72" eb="73">
      <t>ガツ</t>
    </rPh>
    <rPh sb="75" eb="76">
      <t>ニチ</t>
    </rPh>
    <rPh sb="99" eb="101">
      <t>ルイジ</t>
    </rPh>
    <rPh sb="101" eb="103">
      <t>ダンタイ</t>
    </rPh>
    <rPh sb="103" eb="105">
      <t>ヒカク</t>
    </rPh>
    <rPh sb="108" eb="110">
      <t>ルイジ</t>
    </rPh>
    <rPh sb="110" eb="112">
      <t>ダンタイ</t>
    </rPh>
    <rPh sb="114" eb="116">
      <t>ヒカク</t>
    </rPh>
    <rPh sb="120" eb="122">
      <t>ケイヒ</t>
    </rPh>
    <rPh sb="122" eb="125">
      <t>カイシュウリツ</t>
    </rPh>
    <rPh sb="125" eb="126">
      <t>オヨ</t>
    </rPh>
    <rPh sb="128" eb="130">
      <t>オスイ</t>
    </rPh>
    <rPh sb="130" eb="132">
      <t>ショリ</t>
    </rPh>
    <rPh sb="132" eb="134">
      <t>ゲンカ</t>
    </rPh>
    <rPh sb="135" eb="137">
      <t>ルイジ</t>
    </rPh>
    <rPh sb="137" eb="139">
      <t>ダンタイ</t>
    </rPh>
    <rPh sb="139" eb="142">
      <t>ヘイキンチ</t>
    </rPh>
    <rPh sb="144" eb="145">
      <t>サ</t>
    </rPh>
    <rPh sb="146" eb="147">
      <t>オオ</t>
    </rPh>
    <rPh sb="153" eb="155">
      <t>ジギョウ</t>
    </rPh>
    <rPh sb="155" eb="157">
      <t>キボ</t>
    </rPh>
    <rPh sb="158" eb="161">
      <t>ショウキボ</t>
    </rPh>
    <rPh sb="167" eb="170">
      <t>チリテキ</t>
    </rPh>
    <rPh sb="171" eb="173">
      <t>ヨウイン</t>
    </rPh>
    <rPh sb="175" eb="177">
      <t>オスイ</t>
    </rPh>
    <rPh sb="177" eb="179">
      <t>ショリ</t>
    </rPh>
    <rPh sb="179" eb="181">
      <t>ケイヒ</t>
    </rPh>
    <rPh sb="182" eb="184">
      <t>タダイ</t>
    </rPh>
    <rPh sb="193" eb="194">
      <t>トウ</t>
    </rPh>
    <rPh sb="195" eb="197">
      <t>ヨウイン</t>
    </rPh>
    <rPh sb="201" eb="202">
      <t>カンガ</t>
    </rPh>
    <rPh sb="207" eb="210">
      <t>ゲスイドウ</t>
    </rPh>
    <rPh sb="210" eb="212">
      <t>ジギョウ</t>
    </rPh>
    <rPh sb="213" eb="215">
      <t>ゲンジョウ</t>
    </rPh>
    <rPh sb="218" eb="220">
      <t>トウシ</t>
    </rPh>
    <rPh sb="221" eb="223">
      <t>ギョギョウ</t>
    </rPh>
    <rPh sb="223" eb="225">
      <t>シュウラク</t>
    </rPh>
    <rPh sb="225" eb="227">
      <t>ハイスイ</t>
    </rPh>
    <rPh sb="227" eb="229">
      <t>ショリ</t>
    </rPh>
    <rPh sb="229" eb="231">
      <t>シセツ</t>
    </rPh>
    <rPh sb="232" eb="235">
      <t>ゲスイドウ</t>
    </rPh>
    <rPh sb="235" eb="237">
      <t>セイビ</t>
    </rPh>
    <rPh sb="238" eb="240">
      <t>シュウリョウ</t>
    </rPh>
    <rPh sb="245" eb="247">
      <t>ジンコウ</t>
    </rPh>
    <rPh sb="247" eb="249">
      <t>ゲンショウ</t>
    </rPh>
    <rPh sb="250" eb="252">
      <t>ハド</t>
    </rPh>
    <rPh sb="259" eb="261">
      <t>ユウシュウ</t>
    </rPh>
    <rPh sb="261" eb="263">
      <t>スイリョウ</t>
    </rPh>
    <rPh sb="264" eb="266">
      <t>ゲンショウ</t>
    </rPh>
    <rPh sb="266" eb="268">
      <t>ケイコウ</t>
    </rPh>
    <rPh sb="276" eb="278">
      <t>コンゴ</t>
    </rPh>
    <rPh sb="280" eb="283">
      <t>ゲスイドウ</t>
    </rPh>
    <rPh sb="283" eb="285">
      <t>セツゾク</t>
    </rPh>
    <rPh sb="290" eb="293">
      <t>スイセンカ</t>
    </rPh>
    <rPh sb="293" eb="294">
      <t>リツ</t>
    </rPh>
    <rPh sb="295" eb="297">
      <t>コウジョウ</t>
    </rPh>
    <rPh sb="298" eb="299">
      <t>ツト</t>
    </rPh>
    <rPh sb="300" eb="303">
      <t>シヨウリョウ</t>
    </rPh>
    <rPh sb="303" eb="305">
      <t>シュウニュウ</t>
    </rPh>
    <rPh sb="306" eb="308">
      <t>イジ</t>
    </rPh>
    <rPh sb="312" eb="314">
      <t>ヒツヨウ</t>
    </rPh>
    <phoneticPr fontId="4"/>
  </si>
  <si>
    <t>　当市の漁業集落排水処理施設は、平成12年度に供用開始しているが、供用開始からの年数が浅く管渠・施設等の老朽化による更新は行っていない。
　しかしながら、施設内の機械設備等は順次に耐用年数を迎えることから、適切な資産管理・資金計画を行う必要があるため、ストックマネジメント計画に基づき計画的な管渠・施設の更新を実施するよう努める。</t>
    <rPh sb="1" eb="3">
      <t>トウシ</t>
    </rPh>
    <rPh sb="4" eb="6">
      <t>ギョギョウ</t>
    </rPh>
    <rPh sb="6" eb="8">
      <t>シュウラク</t>
    </rPh>
    <rPh sb="8" eb="10">
      <t>ハイスイ</t>
    </rPh>
    <rPh sb="10" eb="12">
      <t>ショリ</t>
    </rPh>
    <rPh sb="12" eb="14">
      <t>シセツ</t>
    </rPh>
    <rPh sb="16" eb="18">
      <t>ヘイセイ</t>
    </rPh>
    <rPh sb="20" eb="22">
      <t>ネンド</t>
    </rPh>
    <rPh sb="23" eb="25">
      <t>キョウヨウ</t>
    </rPh>
    <rPh sb="25" eb="27">
      <t>カイシ</t>
    </rPh>
    <rPh sb="33" eb="35">
      <t>キョウヨウ</t>
    </rPh>
    <rPh sb="35" eb="37">
      <t>カイシ</t>
    </rPh>
    <rPh sb="40" eb="42">
      <t>ネンスウ</t>
    </rPh>
    <rPh sb="43" eb="44">
      <t>アサ</t>
    </rPh>
    <rPh sb="45" eb="47">
      <t>カンキョ</t>
    </rPh>
    <rPh sb="48" eb="50">
      <t>シセツ</t>
    </rPh>
    <rPh sb="50" eb="51">
      <t>トウ</t>
    </rPh>
    <rPh sb="52" eb="55">
      <t>ロウキュウカ</t>
    </rPh>
    <rPh sb="58" eb="60">
      <t>コウシン</t>
    </rPh>
    <rPh sb="61" eb="62">
      <t>オコナ</t>
    </rPh>
    <rPh sb="77" eb="79">
      <t>シセツ</t>
    </rPh>
    <rPh sb="79" eb="80">
      <t>ナイ</t>
    </rPh>
    <rPh sb="81" eb="83">
      <t>キカイ</t>
    </rPh>
    <rPh sb="83" eb="85">
      <t>セツビ</t>
    </rPh>
    <rPh sb="85" eb="86">
      <t>トウ</t>
    </rPh>
    <rPh sb="87" eb="89">
      <t>ジュンジ</t>
    </rPh>
    <rPh sb="90" eb="92">
      <t>タイヨウ</t>
    </rPh>
    <rPh sb="92" eb="94">
      <t>ネンスウ</t>
    </rPh>
    <rPh sb="95" eb="96">
      <t>ムカ</t>
    </rPh>
    <rPh sb="103" eb="105">
      <t>テキセツ</t>
    </rPh>
    <rPh sb="106" eb="108">
      <t>シサン</t>
    </rPh>
    <rPh sb="108" eb="110">
      <t>カンリ</t>
    </rPh>
    <rPh sb="111" eb="113">
      <t>シキン</t>
    </rPh>
    <rPh sb="113" eb="115">
      <t>ケイカク</t>
    </rPh>
    <rPh sb="116" eb="117">
      <t>オコナ</t>
    </rPh>
    <rPh sb="118" eb="120">
      <t>ヒツヨウ</t>
    </rPh>
    <rPh sb="136" eb="138">
      <t>ケイカク</t>
    </rPh>
    <rPh sb="139" eb="140">
      <t>モト</t>
    </rPh>
    <rPh sb="142" eb="145">
      <t>ケイカクテキ</t>
    </rPh>
    <rPh sb="146" eb="148">
      <t>カンキョ</t>
    </rPh>
    <rPh sb="149" eb="151">
      <t>シセツ</t>
    </rPh>
    <rPh sb="152" eb="154">
      <t>コウシン</t>
    </rPh>
    <rPh sb="155" eb="157">
      <t>ジッシ</t>
    </rPh>
    <rPh sb="161" eb="1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</si>
</sst>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23-4CE0-8F20-F319F616E7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7A23-4CE0-8F20-F319F616E7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22.14</c:v>
                </c:pt>
                <c:pt idx="1">
                  <c:v>22.14</c:v>
                </c:pt>
                <c:pt idx="2">
                  <c:v>22.14</c:v>
                </c:pt>
                <c:pt idx="3">
                  <c:v>21.43</c:v>
                </c:pt>
                <c:pt idx="4">
                  <c:v>20.71</c:v>
                </c:pt>
              </c:numCache>
            </c:numRef>
          </c:val>
          <c:extLst>
            <c:ext xmlns:c16="http://schemas.microsoft.com/office/drawing/2014/chart" uri="{C3380CC4-5D6E-409C-BE32-E72D297353CC}">
              <c16:uniqueId val="{00000000-3FAE-4E17-A691-8DB6B0C700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3FAE-4E17-A691-8DB6B0C700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77.62</c:v>
                </c:pt>
                <c:pt idx="1">
                  <c:v>77.89</c:v>
                </c:pt>
                <c:pt idx="2">
                  <c:v>81.540000000000006</c:v>
                </c:pt>
                <c:pt idx="3">
                  <c:v>82.61</c:v>
                </c:pt>
                <c:pt idx="4">
                  <c:v>81.459999999999994</c:v>
                </c:pt>
              </c:numCache>
            </c:numRef>
          </c:val>
          <c:extLst>
            <c:ext xmlns:c16="http://schemas.microsoft.com/office/drawing/2014/chart" uri="{C3380CC4-5D6E-409C-BE32-E72D297353CC}">
              <c16:uniqueId val="{00000000-C049-47B3-807D-F681544861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C049-47B3-807D-F681544861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57.89</c:v>
                </c:pt>
                <c:pt idx="1">
                  <c:v>60.99</c:v>
                </c:pt>
                <c:pt idx="2">
                  <c:v>63.97</c:v>
                </c:pt>
                <c:pt idx="3">
                  <c:v>70.86</c:v>
                </c:pt>
                <c:pt idx="4">
                  <c:v>68.14</c:v>
                </c:pt>
              </c:numCache>
            </c:numRef>
          </c:val>
          <c:extLst>
            <c:ext xmlns:c16="http://schemas.microsoft.com/office/drawing/2014/chart" uri="{C3380CC4-5D6E-409C-BE32-E72D297353CC}">
              <c16:uniqueId val="{00000000-5566-443E-AF25-1DC2D092AA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66-443E-AF25-1DC2D092AA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C-4A93-8D69-43BA511063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C-4A93-8D69-43BA511063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6B-444E-986F-07F329582F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B-444E-986F-07F329582F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87-4F75-99E3-286718E9098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87-4F75-99E3-286718E9098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B5-4BE2-A9C5-CDF37A3704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5-4BE2-A9C5-CDF37A3704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83-45ED-B98C-198538AB06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6083-45ED-B98C-198538AB06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11.17</c:v>
                </c:pt>
                <c:pt idx="1">
                  <c:v>11.83</c:v>
                </c:pt>
                <c:pt idx="2">
                  <c:v>11.94</c:v>
                </c:pt>
                <c:pt idx="3">
                  <c:v>10.68</c:v>
                </c:pt>
                <c:pt idx="4">
                  <c:v>11.32</c:v>
                </c:pt>
              </c:numCache>
            </c:numRef>
          </c:val>
          <c:extLst>
            <c:ext xmlns:c16="http://schemas.microsoft.com/office/drawing/2014/chart" uri="{C3380CC4-5D6E-409C-BE32-E72D297353CC}">
              <c16:uniqueId val="{00000000-C13A-44F8-B5EF-41A6596F71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C13A-44F8-B5EF-41A6596F71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1434.55</c:v>
                </c:pt>
                <c:pt idx="1">
                  <c:v>1372.27</c:v>
                </c:pt>
                <c:pt idx="2">
                  <c:v>1362.08</c:v>
                </c:pt>
                <c:pt idx="3">
                  <c:v>1581.38</c:v>
                </c:pt>
                <c:pt idx="4">
                  <c:v>1462.5</c:v>
                </c:pt>
              </c:numCache>
            </c:numRef>
          </c:val>
          <c:extLst>
            <c:ext xmlns:c16="http://schemas.microsoft.com/office/drawing/2014/chart" uri="{C3380CC4-5D6E-409C-BE32-E72D297353CC}">
              <c16:uniqueId val="{00000000-BAE5-483E-9F7E-4C7E2BB81C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BAE5-483E-9F7E-4C7E2BB81C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むつ市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56790</v>
      </c>
      <c r="AM8" s="69"/>
      <c r="AN8" s="69"/>
      <c r="AO8" s="69"/>
      <c r="AP8" s="69"/>
      <c r="AQ8" s="69"/>
      <c r="AR8" s="69"/>
      <c r="AS8" s="69"/>
      <c r="AT8" s="68">
        <f>データ!T6</f>
        <v>864.12</v>
      </c>
      <c r="AU8" s="68"/>
      <c r="AV8" s="68"/>
      <c r="AW8" s="68"/>
      <c r="AX8" s="68"/>
      <c r="AY8" s="68"/>
      <c r="AZ8" s="68"/>
      <c r="BA8" s="68"/>
      <c r="BB8" s="68">
        <f>データ!U6</f>
        <v>65.72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0.32</v>
      </c>
      <c r="Q10" s="68"/>
      <c r="R10" s="68"/>
      <c r="S10" s="68"/>
      <c r="T10" s="68"/>
      <c r="U10" s="68"/>
      <c r="V10" s="68"/>
      <c r="W10" s="68">
        <f>データ!Q6</f>
        <v>94.3</v>
      </c>
      <c r="X10" s="68"/>
      <c r="Y10" s="68"/>
      <c r="Z10" s="68"/>
      <c r="AA10" s="68"/>
      <c r="AB10" s="68"/>
      <c r="AC10" s="68"/>
      <c r="AD10" s="69">
        <f>データ!R6</f>
        <v>3300</v>
      </c>
      <c r="AE10" s="69"/>
      <c r="AF10" s="69"/>
      <c r="AG10" s="69"/>
      <c r="AH10" s="69"/>
      <c r="AI10" s="69"/>
      <c r="AJ10" s="69"/>
      <c r="AK10" s="2"/>
      <c r="AL10" s="69">
        <f>データ!V6</f>
        <v>178</v>
      </c>
      <c r="AM10" s="69"/>
      <c r="AN10" s="69"/>
      <c r="AO10" s="69"/>
      <c r="AP10" s="69"/>
      <c r="AQ10" s="69"/>
      <c r="AR10" s="69"/>
      <c r="AS10" s="69"/>
      <c r="AT10" s="68">
        <f>データ!W6</f>
        <v>0.11</v>
      </c>
      <c r="AU10" s="68"/>
      <c r="AV10" s="68"/>
      <c r="AW10" s="68"/>
      <c r="AX10" s="68"/>
      <c r="AY10" s="68"/>
      <c r="AZ10" s="68"/>
      <c r="BA10" s="68"/>
      <c r="BB10" s="68">
        <f>データ!X6</f>
        <v>1618.18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lRaBFumEH7BL7rV6c2nU/PZ5yI1BT0vYNP4x+3ez38fsYbr5kfCGihEU3j0fod3LoDEJOebBR1TPWdlHhm3UqQ==" saltValue="22fsLjHkiXwefIkFuhKE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22080</v>
      </c>
      <c r="D6" s="33">
        <f t="shared" si="3"/>
        <v>47</v>
      </c>
      <c r="E6" s="33">
        <f t="shared" si="3"/>
        <v>17</v>
      </c>
      <c r="F6" s="33">
        <f t="shared" si="3"/>
        <v>6</v>
      </c>
      <c r="G6" s="33">
        <f t="shared" si="3"/>
        <v>0</v>
      </c>
      <c r="H6" s="33" t="str">
        <f t="shared" si="3"/>
        <v>青森県　むつ市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0.32</v>
      </c>
      <c r="Q6" s="34">
        <f t="shared" si="3"/>
        <v>94.3</v>
      </c>
      <c r="R6" s="34">
        <f t="shared" si="3"/>
        <v>3300</v>
      </c>
      <c r="S6" s="34">
        <f t="shared" si="3"/>
        <v>56790</v>
      </c>
      <c r="T6" s="34">
        <f t="shared" si="3"/>
        <v>864.12</v>
      </c>
      <c r="U6" s="34">
        <f t="shared" si="3"/>
        <v>65.72</v>
      </c>
      <c r="V6" s="34">
        <f t="shared" si="3"/>
        <v>178</v>
      </c>
      <c r="W6" s="34">
        <f t="shared" si="3"/>
        <v>0.11</v>
      </c>
      <c r="X6" s="34">
        <f t="shared" si="3"/>
        <v>1618.18</v>
      </c>
      <c r="Y6" s="35">
        <f>IF(Y7="",NA(),Y7)</f>
        <v>57.89</v>
      </c>
      <c r="Z6" s="35">
        <f t="shared" ref="Z6:AH6" si="4">IF(Z7="",NA(),Z7)</f>
        <v>60.99</v>
      </c>
      <c r="AA6" s="35">
        <f t="shared" si="4"/>
        <v>63.97</v>
      </c>
      <c r="AB6" s="35">
        <f t="shared" si="4"/>
        <v>70.86</v>
      </c>
      <c r="AC6" s="35">
        <f t="shared" si="4"/>
        <v>68.14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11.17</v>
      </c>
      <c r="BR6" s="35">
        <f t="shared" ref="BR6:BZ6" si="8">IF(BR7="",NA(),BR7)</f>
        <v>11.83</v>
      </c>
      <c r="BS6" s="35">
        <f t="shared" si="8"/>
        <v>11.94</v>
      </c>
      <c r="BT6" s="35">
        <f t="shared" si="8"/>
        <v>10.68</v>
      </c>
      <c r="BU6" s="35">
        <f t="shared" si="8"/>
        <v>11.32</v>
      </c>
      <c r="BV6" s="35">
        <f t="shared" si="8"/>
        <v>43.13</v>
      </c>
      <c r="BW6" s="35">
        <f t="shared" si="8"/>
        <v>46.26</v>
      </c>
      <c r="BX6" s="35">
        <f t="shared" si="8"/>
        <v>45.81</v>
      </c>
      <c r="BY6" s="35">
        <f t="shared" si="8"/>
        <v>43.43</v>
      </c>
      <c r="BZ6" s="35">
        <f t="shared" si="8"/>
        <v>41.41</v>
      </c>
      <c r="CA6" s="34" t="str">
        <f>IF(CA7="","",IF(CA7="-","【-】","【"&amp;SUBSTITUTE(TEXT(CA7,"#,##0.00"),"-","△")&amp;"】"))</f>
        <v>【45.31】</v>
      </c>
      <c r="CB6" s="35">
        <f>IF(CB7="",NA(),CB7)</f>
        <v>1434.55</v>
      </c>
      <c r="CC6" s="35">
        <f t="shared" ref="CC6:CK6" si="9">IF(CC7="",NA(),CC7)</f>
        <v>1372.27</v>
      </c>
      <c r="CD6" s="35">
        <f t="shared" si="9"/>
        <v>1362.08</v>
      </c>
      <c r="CE6" s="35">
        <f t="shared" si="9"/>
        <v>1581.38</v>
      </c>
      <c r="CF6" s="35">
        <f t="shared" si="9"/>
        <v>1462.5</v>
      </c>
      <c r="CG6" s="35">
        <f t="shared" si="9"/>
        <v>392.03</v>
      </c>
      <c r="CH6" s="35">
        <f t="shared" si="9"/>
        <v>376.4</v>
      </c>
      <c r="CI6" s="35">
        <f t="shared" si="9"/>
        <v>383.92</v>
      </c>
      <c r="CJ6" s="35">
        <f t="shared" si="9"/>
        <v>400.44</v>
      </c>
      <c r="CK6" s="35">
        <f t="shared" si="9"/>
        <v>417.56</v>
      </c>
      <c r="CL6" s="34" t="str">
        <f>IF(CL7="","",IF(CL7="-","【-】","【"&amp;SUBSTITUTE(TEXT(CL7,"#,##0.00"),"-","△")&amp;"】"))</f>
        <v>【379.91】</v>
      </c>
      <c r="CM6" s="35">
        <f>IF(CM7="",NA(),CM7)</f>
        <v>22.14</v>
      </c>
      <c r="CN6" s="35">
        <f t="shared" ref="CN6:CV6" si="10">IF(CN7="",NA(),CN7)</f>
        <v>22.14</v>
      </c>
      <c r="CO6" s="35">
        <f t="shared" si="10"/>
        <v>22.14</v>
      </c>
      <c r="CP6" s="35">
        <f t="shared" si="10"/>
        <v>21.43</v>
      </c>
      <c r="CQ6" s="35">
        <f t="shared" si="10"/>
        <v>20.71</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77.62</v>
      </c>
      <c r="CY6" s="35">
        <f t="shared" ref="CY6:DG6" si="11">IF(CY7="",NA(),CY7)</f>
        <v>77.89</v>
      </c>
      <c r="CZ6" s="35">
        <f t="shared" si="11"/>
        <v>81.540000000000006</v>
      </c>
      <c r="DA6" s="35">
        <f t="shared" si="11"/>
        <v>82.61</v>
      </c>
      <c r="DB6" s="35">
        <f t="shared" si="11"/>
        <v>81.459999999999994</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22080</v>
      </c>
      <c r="D7" s="37">
        <v>47</v>
      </c>
      <c r="E7" s="37">
        <v>17</v>
      </c>
      <c r="F7" s="37">
        <v>6</v>
      </c>
      <c r="G7" s="37">
        <v>0</v>
      </c>
      <c r="H7" s="37" t="s">
        <v>98</v>
      </c>
      <c r="I7" s="37" t="s">
        <v>99</v>
      </c>
      <c r="J7" s="37" t="s">
        <v>100</v>
      </c>
      <c r="K7" s="37" t="s">
        <v>101</v>
      </c>
      <c r="L7" s="37" t="s">
        <v>102</v>
      </c>
      <c r="M7" s="37" t="s">
        <v>103</v>
      </c>
      <c r="N7" s="38" t="s">
        <v>104</v>
      </c>
      <c r="O7" s="38" t="s">
        <v>105</v>
      </c>
      <c r="P7" s="38">
        <v>0.32</v>
      </c>
      <c r="Q7" s="38">
        <v>94.3</v>
      </c>
      <c r="R7" s="38">
        <v>3300</v>
      </c>
      <c r="S7" s="38">
        <v>56790</v>
      </c>
      <c r="T7" s="38">
        <v>864.12</v>
      </c>
      <c r="U7" s="38">
        <v>65.72</v>
      </c>
      <c r="V7" s="38">
        <v>178</v>
      </c>
      <c r="W7" s="38">
        <v>0.11</v>
      </c>
      <c r="X7" s="38">
        <v>1618.18</v>
      </c>
      <c r="Y7" s="38">
        <v>57.89</v>
      </c>
      <c r="Z7" s="38">
        <v>60.99</v>
      </c>
      <c r="AA7" s="38">
        <v>63.97</v>
      </c>
      <c r="AB7" s="38">
        <v>70.86</v>
      </c>
      <c r="AC7" s="38">
        <v>68.14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11.17</v>
      </c>
      <c r="BR7" s="38">
        <v>11.83</v>
      </c>
      <c r="BS7" s="38">
        <v>11.94</v>
      </c>
      <c r="BT7" s="38">
        <v>10.68</v>
      </c>
      <c r="BU7" s="38">
        <v>11.32</v>
      </c>
      <c r="BV7" s="38">
        <v>43.13</v>
      </c>
      <c r="BW7" s="38">
        <v>46.26</v>
      </c>
      <c r="BX7" s="38">
        <v>45.81</v>
      </c>
      <c r="BY7" s="38">
        <v>43.43</v>
      </c>
      <c r="BZ7" s="38">
        <v>41.41</v>
      </c>
      <c r="CA7" s="38">
        <v>45.31</v>
      </c>
      <c r="CB7" s="38">
        <v>1434.55</v>
      </c>
      <c r="CC7" s="38">
        <v>1372.27</v>
      </c>
      <c r="CD7" s="38">
        <v>1362.08</v>
      </c>
      <c r="CE7" s="38">
        <v>1581.38</v>
      </c>
      <c r="CF7" s="38">
        <v>1462.5</v>
      </c>
      <c r="CG7" s="38">
        <v>392.03</v>
      </c>
      <c r="CH7" s="38">
        <v>376.4</v>
      </c>
      <c r="CI7" s="38">
        <v>383.92</v>
      </c>
      <c r="CJ7" s="38">
        <v>400.44</v>
      </c>
      <c r="CK7" s="38">
        <v>417.56</v>
      </c>
      <c r="CL7" s="38">
        <v>379.91</v>
      </c>
      <c r="CM7" s="38">
        <v>22.14</v>
      </c>
      <c r="CN7" s="38">
        <v>22.14</v>
      </c>
      <c r="CO7" s="38">
        <v>22.14</v>
      </c>
      <c r="CP7" s="38">
        <v>21.43</v>
      </c>
      <c r="CQ7" s="38">
        <v>20.71</v>
      </c>
      <c r="CR7" s="38">
        <v>35.64</v>
      </c>
      <c r="CS7" s="38">
        <v>33.729999999999997</v>
      </c>
      <c r="CT7" s="38">
        <v>33.21</v>
      </c>
      <c r="CU7" s="38">
        <v>32.229999999999997</v>
      </c>
      <c r="CV7" s="38">
        <v>32.479999999999997</v>
      </c>
      <c r="CW7" s="38">
        <v>33.67</v>
      </c>
      <c r="CX7" s="38">
        <v>77.62</v>
      </c>
      <c r="CY7" s="38">
        <v>77.89</v>
      </c>
      <c r="CZ7" s="38">
        <v>81.540000000000006</v>
      </c>
      <c r="DA7" s="38">
        <v>82.61</v>
      </c>
      <c r="DB7" s="38">
        <v>81.459999999999994</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2021-01-20T04:15:05Z</cp:lastPrinted>
  <dcterms:created xsi:type="dcterms:W3CDTF">2020-12-04T03:10:47Z</dcterms:created>
  <dcterms:modified xsi:type="dcterms:W3CDTF">2021-01-20T04:15:09Z</dcterms:modified>
  <cp:category/>
</cp:coreProperties>
</file>