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599\Desktop\10 平川市_経営比較分析表\20210208_平川市（下水道）\20210208_平川市（下水道）\公共\"/>
    </mc:Choice>
  </mc:AlternateContent>
  <workbookProtection workbookAlgorithmName="SHA-512" workbookHashValue="3Dp3SUXmFFCuoRCnVtAwtv+Xzj2/sg5IbJ6PpqrYzpwU0Apt4PuRI1bidi9Hl0Q0cnfVMC5Flbzi6BjJQ0BQwQ==" workbookSaltValue="O9LRc27A/JkRq8MrBRE25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I85" i="4"/>
  <c r="H85" i="4"/>
  <c r="G85" i="4"/>
  <c r="BB10" i="4"/>
  <c r="AT10" i="4"/>
  <c r="P10" i="4"/>
  <c r="I10" i="4"/>
  <c r="AT8" i="4"/>
  <c r="AL8" i="4"/>
  <c r="W8" i="4"/>
  <c r="I8" i="4"/>
  <c r="B6" i="4"/>
</calcChain>
</file>

<file path=xl/sharedStrings.xml><?xml version="1.0" encoding="utf-8"?>
<sst xmlns="http://schemas.openxmlformats.org/spreadsheetml/2006/main" count="236" uniqueCount="117">
  <si>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</si>
  <si>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</si>
  <si>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</si>
  <si>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</si>
  <si>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</si>
  <si>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</si>
  <si>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</si>
  <si>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</si>
  <si>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</si>
  <si>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</si>
  <si>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</si>
  <si>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</si>
  <si>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</si>
  <si>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</si>
  <si>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</si>
  <si>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</si>
  <si>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</si>
  <si>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</si>
  <si>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</si>
  <si>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</si>
  <si>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</si>
  <si>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</si>
  <si>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</si>
  <si>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</si>
  <si>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</si>
  <si>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</si>
  <si>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</si>
  <si>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</si>
  <si>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</si>
  <si>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</si>
  <si>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</si>
  <si>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</si>
  <si>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</si>
  <si>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</si>
  <si>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</si>
  <si>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</si>
  <si>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</si>
  <si>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</si>
  <si>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</si>
  <si>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</si>
  <si>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</si>
  <si>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</si>
  <si>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</si>
  <si>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</si>
  <si>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</si>
  <si>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</si>
  <si>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</si>
  <si>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</si>
  <si>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</si>
  <si>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</si>
  <si>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</si>
  <si>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</si>
  <si>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</si>
  <si>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</si>
  <si>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</si>
  <si>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</si>
  <si>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</si>
  <si>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</si>
  <si>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</si>
  <si>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</si>
  <si>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</si>
  <si>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</si>
  <si>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</si>
  <si>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</si>
  <si>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</si>
  <si>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</si>
  <si>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</si>
  <si>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</si>
  <si>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</si>
  <si>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</si>
  <si>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</si>
  <si>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</si>
  <si>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</si>
  <si>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</si>
  <si>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</si>
  <si>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</si>
  <si>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</si>
  <si>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</si>
  <si>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</si>
  <si>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</si>
  <si>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</si>
  <si>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</si>
  <si>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</si>
  <si>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</si>
  <si>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</si>
  <si>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</si>
  <si>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</si>
  <si>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</si>
  <si>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</si>
  <si>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</si>
  <si>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</si>
  <si>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</si>
  <si>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</si>
  <si>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</si>
  <si>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</si>
  <si>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</si>
  <si>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</si>
  <si>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</si>
  <si>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下水道事業</t>
  </si>
  <si>
    <t>公共下水道</t>
  </si>
  <si>
    <t>Cc2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</si>
  <si>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</si>
  <si>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</si>
  <si>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</si>
  <si>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</si>
  <si>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</si>
  <si>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</si>
  <si>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</si>
  <si>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</si>
  <si>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</si>
  <si>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</si>
  <si>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</si>
  <si>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</si>
  <si>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</si>
  <si>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人口減少による使用料の減収は、今後も避けられないため、厳しい経営状況が続くと考えられる。よって、料金の適正化、水洗化率向上へ向けた取組み、料金収入の確保など経営改善を実施する。
また、計画的な点検により早期修繕を行うことで長寿命化を図り、突発的な経費が発生しないよう維持修繕、改築更新に努める。</t>
    <phoneticPr fontId="4"/>
  </si>
  <si>
    <r>
      <t>有形固定資産減価償却率は、類似団体よりも高い値であり、年々増加傾向にあるのは、汚水ます設置分による有形固定資産減価償却が増加の原因</t>
    </r>
    <r>
      <rPr>
        <b/>
        <sz val="11"/>
        <color rgb="FFFF0000"/>
        <rFont val="ＭＳ ゴシック"/>
        <family val="3"/>
        <charset val="128"/>
      </rPr>
      <t>である</t>
    </r>
    <r>
      <rPr>
        <sz val="11"/>
        <color theme="1"/>
        <rFont val="ＭＳ ゴシック"/>
        <family val="3"/>
        <charset val="128"/>
      </rPr>
      <t xml:space="preserve">。
ただ、管渠老朽化率は低く、老朽化等による管渠の破損等も発生していない。
計画的な点検による早期修繕を実施することで、重大な故障等を未然に防ぐ必要がある。
</t>
    </r>
    <phoneticPr fontId="4"/>
  </si>
  <si>
    <t xml:space="preserve">経常収支比率について、H27より100％を上回っており、H30で累積欠損金比率は０となった。
しかし、経費回収率は微増傾向にあるものの100％を下回っているため、使用料以外の一般会計からの繰入金で賄われている状況にある。よって、適正な使用料収入の確保やより一層の費用削減策が必要である。
汚水処理原価は、類似団体よりも低く、効率的な汚水処理が実施されている。
水洗化率は微増傾向ではあり、類似団体と同程度であるが、公共用水域の水質保全と料金収入増加の観点から、水洗化率向上へ向けた取組みが必要である。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</si>
</sst>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3.18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0-4545-97FF-5B76D22E8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0.15</c:v>
                </c:pt>
                <c:pt idx="2">
                  <c:v>0.16</c:v>
                </c:pt>
                <c:pt idx="3">
                  <c:v>0.13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A0-4545-97FF-5B76D22E8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B-4340-A659-F31996C11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54.67</c:v>
                </c:pt>
                <c:pt idx="1">
                  <c:v>53.51</c:v>
                </c:pt>
                <c:pt idx="2">
                  <c:v>53.5</c:v>
                </c:pt>
                <c:pt idx="3">
                  <c:v>52.58</c:v>
                </c:pt>
                <c:pt idx="4">
                  <c:v>50.94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EB-4340-A659-F31996C11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80.87</c:v>
                </c:pt>
                <c:pt idx="1">
                  <c:v>81.73</c:v>
                </c:pt>
                <c:pt idx="2">
                  <c:v>82.8</c:v>
                </c:pt>
                <c:pt idx="3">
                  <c:v>83.03</c:v>
                </c:pt>
                <c:pt idx="4">
                  <c:v>83.71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2-4568-A49D-8648F8A86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</c:v>
                </c:pt>
                <c:pt idx="1">
                  <c:v>83.91</c:v>
                </c:pt>
                <c:pt idx="2">
                  <c:v>83.51</c:v>
                </c:pt>
                <c:pt idx="3">
                  <c:v>83.02</c:v>
                </c:pt>
                <c:pt idx="4">
                  <c:v>82.55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02-4568-A49D-8648F8A86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101.64</c:v>
                </c:pt>
                <c:pt idx="1">
                  <c:v>102.23</c:v>
                </c:pt>
                <c:pt idx="2">
                  <c:v>102.12</c:v>
                </c:pt>
                <c:pt idx="3">
                  <c:v>123.34</c:v>
                </c:pt>
                <c:pt idx="4">
                  <c:v>117.2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9-4355-80A5-CB5A78D87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109.12</c:v>
                </c:pt>
                <c:pt idx="1">
                  <c:v>106.85</c:v>
                </c:pt>
                <c:pt idx="2">
                  <c:v>108.11</c:v>
                </c:pt>
                <c:pt idx="3">
                  <c:v>104.14</c:v>
                </c:pt>
                <c:pt idx="4">
                  <c:v>106.57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09-4355-80A5-CB5A78D87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19.55</c:v>
                </c:pt>
                <c:pt idx="1">
                  <c:v>21.96</c:v>
                </c:pt>
                <c:pt idx="2">
                  <c:v>24.35</c:v>
                </c:pt>
                <c:pt idx="3">
                  <c:v>26.71</c:v>
                </c:pt>
                <c:pt idx="4">
                  <c:v>29.05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6-4DCD-836F-5B3546700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23.95</c:v>
                </c:pt>
                <c:pt idx="1">
                  <c:v>21.09</c:v>
                </c:pt>
                <c:pt idx="2">
                  <c:v>21.16</c:v>
                </c:pt>
                <c:pt idx="3">
                  <c:v>15.95</c:v>
                </c:pt>
                <c:pt idx="4">
                  <c:v>15.85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46-4DCD-836F-5B3546700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7-4BB0-9CFF-BB6A71924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67-4BB0-9CFF-BB6A71924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17.91</c:v>
                </c:pt>
                <c:pt idx="1">
                  <c:v>13.53</c:v>
                </c:pt>
                <c:pt idx="2">
                  <c:v>9.51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B-4EB8-A72A-EA3DC25C0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116.49</c:v>
                </c:pt>
                <c:pt idx="1">
                  <c:v>92.92</c:v>
                </c:pt>
                <c:pt idx="2">
                  <c:v>86.54</c:v>
                </c:pt>
                <c:pt idx="3">
                  <c:v>73.180000000000007</c:v>
                </c:pt>
                <c:pt idx="4">
                  <c:v>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B-4EB8-A72A-EA3DC25C0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29.81</c:v>
                </c:pt>
                <c:pt idx="1">
                  <c:v>28.3</c:v>
                </c:pt>
                <c:pt idx="2">
                  <c:v>35.75</c:v>
                </c:pt>
                <c:pt idx="3">
                  <c:v>40.28</c:v>
                </c:pt>
                <c:pt idx="4">
                  <c:v>32.04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E-48FF-BA02-00FD9B6F4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44.37</c:v>
                </c:pt>
                <c:pt idx="1">
                  <c:v>50.66</c:v>
                </c:pt>
                <c:pt idx="2">
                  <c:v>62.25</c:v>
                </c:pt>
                <c:pt idx="3">
                  <c:v>52.32</c:v>
                </c:pt>
                <c:pt idx="4">
                  <c:v>47.03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9E-48FF-BA02-00FD9B6F4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1397.73</c:v>
                </c:pt>
                <c:pt idx="1">
                  <c:v>1269.3499999999999</c:v>
                </c:pt>
                <c:pt idx="2">
                  <c:v>1135.3499999999999</c:v>
                </c:pt>
                <c:pt idx="3">
                  <c:v>1005.49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145-ACDE-C2C891563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1118.56</c:v>
                </c:pt>
                <c:pt idx="1">
                  <c:v>1111.31</c:v>
                </c:pt>
                <c:pt idx="2">
                  <c:v>966.33</c:v>
                </c:pt>
                <c:pt idx="3">
                  <c:v>958.81</c:v>
                </c:pt>
                <c:pt idx="4">
                  <c:v>1001.3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F0-4145-ACDE-C2C891563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82.67</c:v>
                </c:pt>
                <c:pt idx="1">
                  <c:v>89.77</c:v>
                </c:pt>
                <c:pt idx="2">
                  <c:v>91.85</c:v>
                </c:pt>
                <c:pt idx="3">
                  <c:v>91.93</c:v>
                </c:pt>
                <c:pt idx="4">
                  <c:v>97.13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7-4704-B7F9-5318071C1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72.33</c:v>
                </c:pt>
                <c:pt idx="1">
                  <c:v>75.540000000000006</c:v>
                </c:pt>
                <c:pt idx="2">
                  <c:v>81.739999999999995</c:v>
                </c:pt>
                <c:pt idx="3">
                  <c:v>82.88</c:v>
                </c:pt>
                <c:pt idx="4">
                  <c:v>81.88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7-4704-B7F9-5318071C1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197.02</c:v>
                </c:pt>
                <c:pt idx="1">
                  <c:v>181.4</c:v>
                </c:pt>
                <c:pt idx="2">
                  <c:v>177.42</c:v>
                </c:pt>
                <c:pt idx="3">
                  <c:v>176.5</c:v>
                </c:pt>
                <c:pt idx="4">
                  <c:v>166.88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9-4E21-904E-82D43B1C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215.28</c:v>
                </c:pt>
                <c:pt idx="1">
                  <c:v>207.96</c:v>
                </c:pt>
                <c:pt idx="2">
                  <c:v>194.31</c:v>
                </c:pt>
                <c:pt idx="3">
                  <c:v>190.99</c:v>
                </c:pt>
                <c:pt idx="4">
                  <c:v>187.55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9-4E21-904E-82D43B1C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B4" zoomScale="75" zoomScaleNormal="7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青森県　平川市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Cc2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31112</v>
      </c>
      <c r="AM8" s="51"/>
      <c r="AN8" s="51"/>
      <c r="AO8" s="51"/>
      <c r="AP8" s="51"/>
      <c r="AQ8" s="51"/>
      <c r="AR8" s="51"/>
      <c r="AS8" s="51"/>
      <c r="AT8" s="46">
        <f>データ!T6</f>
        <v>346.01</v>
      </c>
      <c r="AU8" s="46"/>
      <c r="AV8" s="46"/>
      <c r="AW8" s="46"/>
      <c r="AX8" s="46"/>
      <c r="AY8" s="46"/>
      <c r="AZ8" s="46"/>
      <c r="BA8" s="46"/>
      <c r="BB8" s="46">
        <f>データ!U6</f>
        <v>89.92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68.59</v>
      </c>
      <c r="J10" s="46"/>
      <c r="K10" s="46"/>
      <c r="L10" s="46"/>
      <c r="M10" s="46"/>
      <c r="N10" s="46"/>
      <c r="O10" s="46"/>
      <c r="P10" s="46">
        <f>データ!P6</f>
        <v>72.52</v>
      </c>
      <c r="Q10" s="46"/>
      <c r="R10" s="46"/>
      <c r="S10" s="46"/>
      <c r="T10" s="46"/>
      <c r="U10" s="46"/>
      <c r="V10" s="46"/>
      <c r="W10" s="46">
        <f>データ!Q6</f>
        <v>80.78</v>
      </c>
      <c r="X10" s="46"/>
      <c r="Y10" s="46"/>
      <c r="Z10" s="46"/>
      <c r="AA10" s="46"/>
      <c r="AB10" s="46"/>
      <c r="AC10" s="46"/>
      <c r="AD10" s="51">
        <f>データ!R6</f>
        <v>3124</v>
      </c>
      <c r="AE10" s="51"/>
      <c r="AF10" s="51"/>
      <c r="AG10" s="51"/>
      <c r="AH10" s="51"/>
      <c r="AI10" s="51"/>
      <c r="AJ10" s="51"/>
      <c r="AK10" s="2"/>
      <c r="AL10" s="51">
        <f>データ!V6</f>
        <v>22437</v>
      </c>
      <c r="AM10" s="51"/>
      <c r="AN10" s="51"/>
      <c r="AO10" s="51"/>
      <c r="AP10" s="51"/>
      <c r="AQ10" s="51"/>
      <c r="AR10" s="51"/>
      <c r="AS10" s="51"/>
      <c r="AT10" s="46">
        <f>データ!W6</f>
        <v>8.14</v>
      </c>
      <c r="AU10" s="46"/>
      <c r="AV10" s="46"/>
      <c r="AW10" s="46"/>
      <c r="AX10" s="46"/>
      <c r="AY10" s="46"/>
      <c r="AZ10" s="46"/>
      <c r="BA10" s="46"/>
      <c r="BB10" s="46">
        <f>データ!X6</f>
        <v>2756.39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114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【108.07】</v>
      </c>
      <c r="F85" s="26" t="str">
        <f>データ!AT6</f>
        <v>【3.09】</v>
      </c>
      <c r="G85" s="26" t="str">
        <f>データ!BE6</f>
        <v>【69.54】</v>
      </c>
      <c r="H85" s="26" t="str">
        <f>データ!BP6</f>
        <v>【682.51】</v>
      </c>
      <c r="I85" s="26" t="str">
        <f>データ!CA6</f>
        <v>【100.34】</v>
      </c>
      <c r="J85" s="26" t="str">
        <f>データ!CL6</f>
        <v>【136.15】</v>
      </c>
      <c r="K85" s="26" t="str">
        <f>データ!CW6</f>
        <v>【59.64】</v>
      </c>
      <c r="L85" s="26" t="str">
        <f>データ!DH6</f>
        <v>【95.35】</v>
      </c>
      <c r="M85" s="26" t="str">
        <f>データ!DS6</f>
        <v>【38.57】</v>
      </c>
      <c r="N85" s="26" t="str">
        <f>データ!ED6</f>
        <v>【5.90】</v>
      </c>
      <c r="O85" s="26" t="str">
        <f>データ!EO6</f>
        <v>【0.22】</v>
      </c>
    </row>
  </sheetData>
  <sheetProtection algorithmName="SHA-512" hashValue="hu2Yp0ixXHnEdo1KC7RnX0O9lCbb/2rGZ4CqwtG+ztgP2ASsWXjHKegyUTJag1q8I5CfnQXON2hWt2aIAcbR/w==" saltValue="beKot8DG/QaTBMEZXFIjA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22101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青森県　平川市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>
        <f t="shared" si="3"/>
        <v>68.59</v>
      </c>
      <c r="P6" s="34">
        <f t="shared" si="3"/>
        <v>72.52</v>
      </c>
      <c r="Q6" s="34">
        <f t="shared" si="3"/>
        <v>80.78</v>
      </c>
      <c r="R6" s="34">
        <f t="shared" si="3"/>
        <v>3124</v>
      </c>
      <c r="S6" s="34">
        <f t="shared" si="3"/>
        <v>31112</v>
      </c>
      <c r="T6" s="34">
        <f t="shared" si="3"/>
        <v>346.01</v>
      </c>
      <c r="U6" s="34">
        <f t="shared" si="3"/>
        <v>89.92</v>
      </c>
      <c r="V6" s="34">
        <f t="shared" si="3"/>
        <v>22437</v>
      </c>
      <c r="W6" s="34">
        <f t="shared" si="3"/>
        <v>8.14</v>
      </c>
      <c r="X6" s="34">
        <f t="shared" si="3"/>
        <v>2756.39</v>
      </c>
      <c r="Y6" s="35">
        <f>IF(Y7="",NA(),Y7)</f>
        <v>101.64</v>
      </c>
      <c r="Z6" s="35">
        <f t="shared" ref="Z6:AH6" si="4">IF(Z7="",NA(),Z7)</f>
        <v>102.23</v>
      </c>
      <c r="AA6" s="35">
        <f t="shared" si="4"/>
        <v>102.12</v>
      </c>
      <c r="AB6" s="35">
        <f t="shared" si="4"/>
        <v>123.34</v>
      </c>
      <c r="AC6" s="35">
        <f t="shared" si="4"/>
        <v>117.2</v>
      </c>
      <c r="AD6" s="35">
        <f t="shared" si="4"/>
        <v>109.12</v>
      </c>
      <c r="AE6" s="35">
        <f t="shared" si="4"/>
        <v>106.85</v>
      </c>
      <c r="AF6" s="35">
        <f t="shared" si="4"/>
        <v>108.11</v>
      </c>
      <c r="AG6" s="35">
        <f t="shared" si="4"/>
        <v>104.14</v>
      </c>
      <c r="AH6" s="35">
        <f t="shared" si="4"/>
        <v>106.57</v>
      </c>
      <c r="AI6" s="34" t="str">
        <f>IF(AI7="","",IF(AI7="-","【-】","【"&amp;SUBSTITUTE(TEXT(AI7,"#,##0.00"),"-","△")&amp;"】"))</f>
        <v>【108.07】</v>
      </c>
      <c r="AJ6" s="35">
        <f>IF(AJ7="",NA(),AJ7)</f>
        <v>17.91</v>
      </c>
      <c r="AK6" s="35">
        <f t="shared" ref="AK6:AS6" si="5">IF(AK7="",NA(),AK7)</f>
        <v>13.53</v>
      </c>
      <c r="AL6" s="35">
        <f t="shared" si="5"/>
        <v>9.51</v>
      </c>
      <c r="AM6" s="34">
        <f t="shared" si="5"/>
        <v>0</v>
      </c>
      <c r="AN6" s="34">
        <f t="shared" si="5"/>
        <v>0</v>
      </c>
      <c r="AO6" s="35">
        <f t="shared" si="5"/>
        <v>116.49</v>
      </c>
      <c r="AP6" s="35">
        <f t="shared" si="5"/>
        <v>92.92</v>
      </c>
      <c r="AQ6" s="35">
        <f t="shared" si="5"/>
        <v>86.54</v>
      </c>
      <c r="AR6" s="35">
        <f t="shared" si="5"/>
        <v>73.180000000000007</v>
      </c>
      <c r="AS6" s="35">
        <f t="shared" si="5"/>
        <v>53.44</v>
      </c>
      <c r="AT6" s="34" t="str">
        <f>IF(AT7="","",IF(AT7="-","【-】","【"&amp;SUBSTITUTE(TEXT(AT7,"#,##0.00"),"-","△")&amp;"】"))</f>
        <v>【3.09】</v>
      </c>
      <c r="AU6" s="35">
        <f>IF(AU7="",NA(),AU7)</f>
        <v>29.81</v>
      </c>
      <c r="AV6" s="35">
        <f t="shared" ref="AV6:BD6" si="6">IF(AV7="",NA(),AV7)</f>
        <v>28.3</v>
      </c>
      <c r="AW6" s="35">
        <f t="shared" si="6"/>
        <v>35.75</v>
      </c>
      <c r="AX6" s="35">
        <f t="shared" si="6"/>
        <v>40.28</v>
      </c>
      <c r="AY6" s="35">
        <f t="shared" si="6"/>
        <v>32.04</v>
      </c>
      <c r="AZ6" s="35">
        <f t="shared" si="6"/>
        <v>44.37</v>
      </c>
      <c r="BA6" s="35">
        <f t="shared" si="6"/>
        <v>50.66</v>
      </c>
      <c r="BB6" s="35">
        <f t="shared" si="6"/>
        <v>62.25</v>
      </c>
      <c r="BC6" s="35">
        <f t="shared" si="6"/>
        <v>52.32</v>
      </c>
      <c r="BD6" s="35">
        <f t="shared" si="6"/>
        <v>47.03</v>
      </c>
      <c r="BE6" s="34" t="str">
        <f>IF(BE7="","",IF(BE7="-","【-】","【"&amp;SUBSTITUTE(TEXT(BE7,"#,##0.00"),"-","△")&amp;"】"))</f>
        <v>【69.54】</v>
      </c>
      <c r="BF6" s="35">
        <f>IF(BF7="",NA(),BF7)</f>
        <v>1397.73</v>
      </c>
      <c r="BG6" s="35">
        <f t="shared" ref="BG6:BO6" si="7">IF(BG7="",NA(),BG7)</f>
        <v>1269.3499999999999</v>
      </c>
      <c r="BH6" s="35">
        <f t="shared" si="7"/>
        <v>1135.3499999999999</v>
      </c>
      <c r="BI6" s="35">
        <f t="shared" si="7"/>
        <v>1005.49</v>
      </c>
      <c r="BJ6" s="34">
        <f t="shared" si="7"/>
        <v>0</v>
      </c>
      <c r="BK6" s="35">
        <f t="shared" si="7"/>
        <v>1118.56</v>
      </c>
      <c r="BL6" s="35">
        <f t="shared" si="7"/>
        <v>1111.31</v>
      </c>
      <c r="BM6" s="35">
        <f t="shared" si="7"/>
        <v>966.33</v>
      </c>
      <c r="BN6" s="35">
        <f t="shared" si="7"/>
        <v>958.81</v>
      </c>
      <c r="BO6" s="35">
        <f t="shared" si="7"/>
        <v>1001.3</v>
      </c>
      <c r="BP6" s="34" t="str">
        <f>IF(BP7="","",IF(BP7="-","【-】","【"&amp;SUBSTITUTE(TEXT(BP7,"#,##0.00"),"-","△")&amp;"】"))</f>
        <v>【682.51】</v>
      </c>
      <c r="BQ6" s="35">
        <f>IF(BQ7="",NA(),BQ7)</f>
        <v>82.67</v>
      </c>
      <c r="BR6" s="35">
        <f t="shared" ref="BR6:BZ6" si="8">IF(BR7="",NA(),BR7)</f>
        <v>89.77</v>
      </c>
      <c r="BS6" s="35">
        <f t="shared" si="8"/>
        <v>91.85</v>
      </c>
      <c r="BT6" s="35">
        <f t="shared" si="8"/>
        <v>91.93</v>
      </c>
      <c r="BU6" s="35">
        <f t="shared" si="8"/>
        <v>97.13</v>
      </c>
      <c r="BV6" s="35">
        <f t="shared" si="8"/>
        <v>72.33</v>
      </c>
      <c r="BW6" s="35">
        <f t="shared" si="8"/>
        <v>75.540000000000006</v>
      </c>
      <c r="BX6" s="35">
        <f t="shared" si="8"/>
        <v>81.739999999999995</v>
      </c>
      <c r="BY6" s="35">
        <f t="shared" si="8"/>
        <v>82.88</v>
      </c>
      <c r="BZ6" s="35">
        <f t="shared" si="8"/>
        <v>81.88</v>
      </c>
      <c r="CA6" s="34" t="str">
        <f>IF(CA7="","",IF(CA7="-","【-】","【"&amp;SUBSTITUTE(TEXT(CA7,"#,##0.00"),"-","△")&amp;"】"))</f>
        <v>【100.34】</v>
      </c>
      <c r="CB6" s="35">
        <f>IF(CB7="",NA(),CB7)</f>
        <v>197.02</v>
      </c>
      <c r="CC6" s="35">
        <f t="shared" ref="CC6:CK6" si="9">IF(CC7="",NA(),CC7)</f>
        <v>181.4</v>
      </c>
      <c r="CD6" s="35">
        <f t="shared" si="9"/>
        <v>177.42</v>
      </c>
      <c r="CE6" s="35">
        <f t="shared" si="9"/>
        <v>176.5</v>
      </c>
      <c r="CF6" s="35">
        <f t="shared" si="9"/>
        <v>166.88</v>
      </c>
      <c r="CG6" s="35">
        <f t="shared" si="9"/>
        <v>215.28</v>
      </c>
      <c r="CH6" s="35">
        <f t="shared" si="9"/>
        <v>207.96</v>
      </c>
      <c r="CI6" s="35">
        <f t="shared" si="9"/>
        <v>194.31</v>
      </c>
      <c r="CJ6" s="35">
        <f t="shared" si="9"/>
        <v>190.99</v>
      </c>
      <c r="CK6" s="35">
        <f t="shared" si="9"/>
        <v>187.55</v>
      </c>
      <c r="CL6" s="34" t="str">
        <f>IF(CL7="","",IF(CL7="-","【-】","【"&amp;SUBSTITUTE(TEXT(CL7,"#,##0.00"),"-","△")&amp;"】"))</f>
        <v>【136.15】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54.67</v>
      </c>
      <c r="CS6" s="35">
        <f t="shared" si="10"/>
        <v>53.51</v>
      </c>
      <c r="CT6" s="35">
        <f t="shared" si="10"/>
        <v>53.5</v>
      </c>
      <c r="CU6" s="35">
        <f t="shared" si="10"/>
        <v>52.58</v>
      </c>
      <c r="CV6" s="35">
        <f t="shared" si="10"/>
        <v>50.94</v>
      </c>
      <c r="CW6" s="34" t="str">
        <f>IF(CW7="","",IF(CW7="-","【-】","【"&amp;SUBSTITUTE(TEXT(CW7,"#,##0.00"),"-","△")&amp;"】"))</f>
        <v>【59.64】</v>
      </c>
      <c r="CX6" s="35">
        <f>IF(CX7="",NA(),CX7)</f>
        <v>80.87</v>
      </c>
      <c r="CY6" s="35">
        <f t="shared" ref="CY6:DG6" si="11">IF(CY7="",NA(),CY7)</f>
        <v>81.73</v>
      </c>
      <c r="CZ6" s="35">
        <f t="shared" si="11"/>
        <v>82.8</v>
      </c>
      <c r="DA6" s="35">
        <f t="shared" si="11"/>
        <v>83.03</v>
      </c>
      <c r="DB6" s="35">
        <f t="shared" si="11"/>
        <v>83.71</v>
      </c>
      <c r="DC6" s="35">
        <f t="shared" si="11"/>
        <v>83.8</v>
      </c>
      <c r="DD6" s="35">
        <f t="shared" si="11"/>
        <v>83.91</v>
      </c>
      <c r="DE6" s="35">
        <f t="shared" si="11"/>
        <v>83.51</v>
      </c>
      <c r="DF6" s="35">
        <f t="shared" si="11"/>
        <v>83.02</v>
      </c>
      <c r="DG6" s="35">
        <f t="shared" si="11"/>
        <v>82.55</v>
      </c>
      <c r="DH6" s="34" t="str">
        <f>IF(DH7="","",IF(DH7="-","【-】","【"&amp;SUBSTITUTE(TEXT(DH7,"#,##0.00"),"-","△")&amp;"】"))</f>
        <v>【95.35】</v>
      </c>
      <c r="DI6" s="35">
        <f>IF(DI7="",NA(),DI7)</f>
        <v>19.55</v>
      </c>
      <c r="DJ6" s="35">
        <f t="shared" ref="DJ6:DR6" si="12">IF(DJ7="",NA(),DJ7)</f>
        <v>21.96</v>
      </c>
      <c r="DK6" s="35">
        <f t="shared" si="12"/>
        <v>24.35</v>
      </c>
      <c r="DL6" s="35">
        <f t="shared" si="12"/>
        <v>26.71</v>
      </c>
      <c r="DM6" s="35">
        <f t="shared" si="12"/>
        <v>29.05</v>
      </c>
      <c r="DN6" s="35">
        <f t="shared" si="12"/>
        <v>23.95</v>
      </c>
      <c r="DO6" s="35">
        <f t="shared" si="12"/>
        <v>21.09</v>
      </c>
      <c r="DP6" s="35">
        <f t="shared" si="12"/>
        <v>21.16</v>
      </c>
      <c r="DQ6" s="35">
        <f t="shared" si="12"/>
        <v>15.95</v>
      </c>
      <c r="DR6" s="35">
        <f t="shared" si="12"/>
        <v>15.85</v>
      </c>
      <c r="DS6" s="34" t="str">
        <f>IF(DS7="","",IF(DS7="-","【-】","【"&amp;SUBSTITUTE(TEXT(DS7,"#,##0.00"),"-","△")&amp;"】"))</f>
        <v>【38.57】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【5.90】</v>
      </c>
      <c r="EE6" s="34">
        <f>IF(EE7="",NA(),EE7)</f>
        <v>0</v>
      </c>
      <c r="EF6" s="34">
        <f t="shared" ref="EF6:EN6" si="14">IF(EF7="",NA(),EF7)</f>
        <v>0</v>
      </c>
      <c r="EG6" s="35">
        <f t="shared" si="14"/>
        <v>3.18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0.15</v>
      </c>
      <c r="EL6" s="35">
        <f t="shared" si="14"/>
        <v>0.16</v>
      </c>
      <c r="EM6" s="35">
        <f t="shared" si="14"/>
        <v>0.13</v>
      </c>
      <c r="EN6" s="35">
        <f t="shared" si="14"/>
        <v>0.15</v>
      </c>
      <c r="EO6" s="34" t="str">
        <f>IF(EO7="","",IF(EO7="-","【-】","【"&amp;SUBSTITUTE(TEXT(EO7,"#,##0.00"),"-","△")&amp;"】"))</f>
        <v>【0.22】</v>
      </c>
    </row>
    <row r="7" spans="1:148" s="36" customFormat="1" x14ac:dyDescent="0.15">
      <c r="A7" s="28"/>
      <c r="B7" s="37">
        <v>2019</v>
      </c>
      <c r="C7" s="37">
        <v>22101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68.59</v>
      </c>
      <c r="P7" s="38">
        <v>72.52</v>
      </c>
      <c r="Q7" s="38">
        <v>80.78</v>
      </c>
      <c r="R7" s="38">
        <v>3124</v>
      </c>
      <c r="S7" s="38">
        <v>31112</v>
      </c>
      <c r="T7" s="38">
        <v>346.01</v>
      </c>
      <c r="U7" s="38">
        <v>89.92</v>
      </c>
      <c r="V7" s="38">
        <v>22437</v>
      </c>
      <c r="W7" s="38">
        <v>8.14</v>
      </c>
      <c r="X7" s="38">
        <v>2756.39</v>
      </c>
      <c r="Y7" s="38">
        <v>101.64</v>
      </c>
      <c r="Z7" s="38">
        <v>102.23</v>
      </c>
      <c r="AA7" s="38">
        <v>102.12</v>
      </c>
      <c r="AB7" s="38">
        <v>123.34</v>
      </c>
      <c r="AC7" s="38">
        <v>117.2</v>
      </c>
      <c r="AD7" s="38">
        <v>109.12</v>
      </c>
      <c r="AE7" s="38">
        <v>106.85</v>
      </c>
      <c r="AF7" s="38">
        <v>108.11</v>
      </c>
      <c r="AG7" s="38">
        <v>104.14</v>
      </c>
      <c r="AH7" s="38">
        <v>106.57</v>
      </c>
      <c r="AI7" s="38">
        <v>108.07</v>
      </c>
      <c r="AJ7" s="38">
        <v>17.91</v>
      </c>
      <c r="AK7" s="38">
        <v>13.53</v>
      </c>
      <c r="AL7" s="38">
        <v>9.51</v>
      </c>
      <c r="AM7" s="38">
        <v>0</v>
      </c>
      <c r="AN7" s="38">
        <v>0</v>
      </c>
      <c r="AO7" s="38">
        <v>116.49</v>
      </c>
      <c r="AP7" s="38">
        <v>92.92</v>
      </c>
      <c r="AQ7" s="38">
        <v>86.54</v>
      </c>
      <c r="AR7" s="38">
        <v>73.180000000000007</v>
      </c>
      <c r="AS7" s="38">
        <v>53.44</v>
      </c>
      <c r="AT7" s="38">
        <v>3.09</v>
      </c>
      <c r="AU7" s="38">
        <v>29.81</v>
      </c>
      <c r="AV7" s="38">
        <v>28.3</v>
      </c>
      <c r="AW7" s="38">
        <v>35.75</v>
      </c>
      <c r="AX7" s="38">
        <v>40.28</v>
      </c>
      <c r="AY7" s="38">
        <v>32.04</v>
      </c>
      <c r="AZ7" s="38">
        <v>44.37</v>
      </c>
      <c r="BA7" s="38">
        <v>50.66</v>
      </c>
      <c r="BB7" s="38">
        <v>62.25</v>
      </c>
      <c r="BC7" s="38">
        <v>52.32</v>
      </c>
      <c r="BD7" s="38">
        <v>47.03</v>
      </c>
      <c r="BE7" s="38">
        <v>69.540000000000006</v>
      </c>
      <c r="BF7" s="38">
        <v>1397.73</v>
      </c>
      <c r="BG7" s="38">
        <v>1269.3499999999999</v>
      </c>
      <c r="BH7" s="38">
        <v>1135.3499999999999</v>
      </c>
      <c r="BI7" s="38">
        <v>1005.49</v>
      </c>
      <c r="BJ7" s="38">
        <v>0</v>
      </c>
      <c r="BK7" s="38">
        <v>1118.56</v>
      </c>
      <c r="BL7" s="38">
        <v>1111.31</v>
      </c>
      <c r="BM7" s="38">
        <v>966.33</v>
      </c>
      <c r="BN7" s="38">
        <v>958.81</v>
      </c>
      <c r="BO7" s="38">
        <v>1001.3</v>
      </c>
      <c r="BP7" s="38">
        <v>682.51</v>
      </c>
      <c r="BQ7" s="38">
        <v>82.67</v>
      </c>
      <c r="BR7" s="38">
        <v>89.77</v>
      </c>
      <c r="BS7" s="38">
        <v>91.85</v>
      </c>
      <c r="BT7" s="38">
        <v>91.93</v>
      </c>
      <c r="BU7" s="38">
        <v>97.13</v>
      </c>
      <c r="BV7" s="38">
        <v>72.33</v>
      </c>
      <c r="BW7" s="38">
        <v>75.540000000000006</v>
      </c>
      <c r="BX7" s="38">
        <v>81.739999999999995</v>
      </c>
      <c r="BY7" s="38">
        <v>82.88</v>
      </c>
      <c r="BZ7" s="38">
        <v>81.88</v>
      </c>
      <c r="CA7" s="38">
        <v>100.34</v>
      </c>
      <c r="CB7" s="38">
        <v>197.02</v>
      </c>
      <c r="CC7" s="38">
        <v>181.4</v>
      </c>
      <c r="CD7" s="38">
        <v>177.42</v>
      </c>
      <c r="CE7" s="38">
        <v>176.5</v>
      </c>
      <c r="CF7" s="38">
        <v>166.88</v>
      </c>
      <c r="CG7" s="38">
        <v>215.28</v>
      </c>
      <c r="CH7" s="38">
        <v>207.96</v>
      </c>
      <c r="CI7" s="38">
        <v>194.31</v>
      </c>
      <c r="CJ7" s="38">
        <v>190.99</v>
      </c>
      <c r="CK7" s="38">
        <v>187.55</v>
      </c>
      <c r="CL7" s="38">
        <v>136.15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>
        <v>54.67</v>
      </c>
      <c r="CS7" s="38">
        <v>53.51</v>
      </c>
      <c r="CT7" s="38">
        <v>53.5</v>
      </c>
      <c r="CU7" s="38">
        <v>52.58</v>
      </c>
      <c r="CV7" s="38">
        <v>50.94</v>
      </c>
      <c r="CW7" s="38">
        <v>59.64</v>
      </c>
      <c r="CX7" s="38">
        <v>80.87</v>
      </c>
      <c r="CY7" s="38">
        <v>81.73</v>
      </c>
      <c r="CZ7" s="38">
        <v>82.8</v>
      </c>
      <c r="DA7" s="38">
        <v>83.03</v>
      </c>
      <c r="DB7" s="38">
        <v>83.71</v>
      </c>
      <c r="DC7" s="38">
        <v>83.8</v>
      </c>
      <c r="DD7" s="38">
        <v>83.91</v>
      </c>
      <c r="DE7" s="38">
        <v>83.51</v>
      </c>
      <c r="DF7" s="38">
        <v>83.02</v>
      </c>
      <c r="DG7" s="38">
        <v>82.55</v>
      </c>
      <c r="DH7" s="38">
        <v>95.35</v>
      </c>
      <c r="DI7" s="38">
        <v>19.55</v>
      </c>
      <c r="DJ7" s="38">
        <v>21.96</v>
      </c>
      <c r="DK7" s="38">
        <v>24.35</v>
      </c>
      <c r="DL7" s="38">
        <v>26.71</v>
      </c>
      <c r="DM7" s="38">
        <v>29.05</v>
      </c>
      <c r="DN7" s="38">
        <v>23.95</v>
      </c>
      <c r="DO7" s="38">
        <v>21.09</v>
      </c>
      <c r="DP7" s="38">
        <v>21.16</v>
      </c>
      <c r="DQ7" s="38">
        <v>15.95</v>
      </c>
      <c r="DR7" s="38">
        <v>15.85</v>
      </c>
      <c r="DS7" s="38">
        <v>38.57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0</v>
      </c>
      <c r="ED7" s="38">
        <v>5.9</v>
      </c>
      <c r="EE7" s="38">
        <v>0</v>
      </c>
      <c r="EF7" s="38">
        <v>0</v>
      </c>
      <c r="EG7" s="38">
        <v>3.18</v>
      </c>
      <c r="EH7" s="38">
        <v>0</v>
      </c>
      <c r="EI7" s="38">
        <v>0</v>
      </c>
      <c r="EJ7" s="38">
        <v>0.11</v>
      </c>
      <c r="EK7" s="38">
        <v>0.15</v>
      </c>
      <c r="EL7" s="38">
        <v>0.16</v>
      </c>
      <c r="EM7" s="38">
        <v>0.13</v>
      </c>
      <c r="EN7" s="38">
        <v>0.15</v>
      </c>
      <c r="EO7" s="38">
        <v>0.22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110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599</cp:lastModifiedBy>
  <cp:lastPrinted>2021-01-20T01:26:20Z</cp:lastPrinted>
  <dcterms:created xsi:type="dcterms:W3CDTF">2020-12-04T02:24:09Z</dcterms:created>
  <dcterms:modified xsi:type="dcterms:W3CDTF">2021-02-08T09:09:51Z</dcterms:modified>
  <cp:category/>
</cp:coreProperties>
</file>