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9\Desktop\10 平川市_経営比較分析表\20210208_平川市（下水道）\20210208_平川市（下水道）\特環\"/>
    </mc:Choice>
  </mc:AlternateContent>
  <workbookProtection workbookAlgorithmName="SHA-512" workbookHashValue="Joba2pdQuew/uojYU6TQpOiwnQdz7zNyqSobGPwfD0CEO6v4qqU9YqRSLE4LbB3PKPoy2kaPoou1NijxW1D5HA==" workbookSaltValue="IagXKOa/MdeoHXzMnMfz2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P10" i="4" s="1"/>
  <c r="O6" i="5"/>
  <c r="I10" i="4" s="1"/>
  <c r="N6" i="5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I85" i="4"/>
  <c r="H85" i="4"/>
  <c r="G85" i="4"/>
  <c r="BB10" i="4"/>
  <c r="W10" i="4"/>
  <c r="B10" i="4"/>
  <c r="BB8" i="4"/>
  <c r="AT8" i="4"/>
  <c r="AD8" i="4"/>
  <c r="W8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<sst xmlns="http://schemas.openxmlformats.org/spreadsheetml/2006/main" count="231" uniqueCount="117">
  <si>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</si>
  <si>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</si>
  <si>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</si>
  <si>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</si>
  <si>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</si>
  <si>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</si>
  <si>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</si>
  <si>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</si>
  <si>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</si>
  <si>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</si>
  <si>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</si>
  <si>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</si>
  <si>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</si>
  <si>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</si>
  <si>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</si>
  <si>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</si>
  <si>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</si>
  <si>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</si>
  <si>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</si>
  <si>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</si>
  <si>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</si>
  <si>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</si>
  <si>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</si>
  <si>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</si>
  <si>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</si>
  <si>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</si>
  <si>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</si>
  <si>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</si>
  <si>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</si>
  <si>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</si>
  <si>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</si>
  <si>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</si>
  <si>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</si>
  <si>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</si>
  <si>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</si>
  <si>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</si>
  <si>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</si>
  <si>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</si>
  <si>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</si>
  <si>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</si>
  <si>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</si>
  <si>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</si>
  <si>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</si>
  <si>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</si>
  <si>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</si>
  <si>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</si>
  <si>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</si>
  <si>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</si>
  <si>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</si>
  <si>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</si>
  <si>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</si>
  <si>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</si>
  <si>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</si>
  <si>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</si>
  <si>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</si>
  <si>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</si>
  <si>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</si>
  <si>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</si>
  <si>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</si>
  <si>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</si>
  <si>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</si>
  <si>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</si>
  <si>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</si>
  <si>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</si>
  <si>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</si>
  <si>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</si>
  <si>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</si>
  <si>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</si>
  <si>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</si>
  <si>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</si>
  <si>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</si>
  <si>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</si>
  <si>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</si>
  <si>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</si>
  <si>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</si>
  <si>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</si>
  <si>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</si>
  <si>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</si>
  <si>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</si>
  <si>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</si>
  <si>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</si>
  <si>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</si>
  <si>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</si>
  <si>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</si>
  <si>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</si>
  <si>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</si>
  <si>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</si>
  <si>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</si>
  <si>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</si>
  <si>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</si>
  <si>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</si>
  <si>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</si>
  <si>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</si>
  <si>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</si>
  <si>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</si>
  <si>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</si>
  <si>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</si>
  <si>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</si>
  <si>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</si>
  <si>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</si>
  <si>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</si>
  <si>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</si>
  <si>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</si>
  <si>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</si>
  <si>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</si>
  <si>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</si>
  <si>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</si>
  <si>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</si>
  <si>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</si>
  <si>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</si>
  <si>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</si>
  <si>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</si>
  <si>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</si>
  <si>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</si>
  <si>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有形固定資産減価償却率について、類似団体と比較しても高い比率となっている。
　処理施設等の計画的な点検による早期修繕を行うことで、重大な故障等を未然に防ぐ必要がある。</t>
    <phoneticPr fontId="4"/>
  </si>
  <si>
    <t>　人口減少による使用料の減収は、今後も避けられないため、厳しい経営状況が続くと考えられる。
　よって、料金の適正化、水洗化率向上へ向けた取組み、料金収入の確保など経営改善を実施する。
　また、計画的な点検により早期修繕を行うことで長寿命化を図り、突発的な経費が発生しないよう維持修繕、改築更新に努める。</t>
    <phoneticPr fontId="4"/>
  </si>
  <si>
    <t>　経常収支比率について、過去5年間100％を下回っており、累積欠損金比率も年々増加している。
　経費回収率においては、H30より微増となっているが、40%を下回っている。依然として使用料で賄えておらず、一般会計からの繰入金で賄われている。よって、適正な使用料収入の確保やより一層の費用削減策が必要である。
　汚水処理原価は類似団体と比較して、2倍近い値を示している。適正な使用料収入の確保及び汚水処理費の削減、接続率向上に向けた取組みが必要である。
　水洗化率は、微増傾向にあるものの、公共用水域の水質保全と料金収入増加の観点から、向上へ向けた取組みが必要である。
　施設利用率は計画処理能力の3分の1以下と過大なスペックとなっており、対応年数等を踏まえ、必要に応じて見直しも検討しなければならない。</t>
    <rPh sb="64" eb="66">
      <t>ビゾウ</t>
    </rPh>
    <rPh sb="299" eb="301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</si>
</sst>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8-4742-8553-0D494B1B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8-4742-8553-0D494B1B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85.05</c:v>
                </c:pt>
                <c:pt idx="1">
                  <c:v>83.6</c:v>
                </c:pt>
                <c:pt idx="2">
                  <c:v>82.58</c:v>
                </c:pt>
                <c:pt idx="3">
                  <c:v>98.35</c:v>
                </c:pt>
                <c:pt idx="4">
                  <c:v>97.81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B-4F7B-AD02-53EF7BEF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B-4F7B-AD02-53EF7BEF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32.81</c:v>
                </c:pt>
                <c:pt idx="1">
                  <c:v>34.950000000000003</c:v>
                </c:pt>
                <c:pt idx="2">
                  <c:v>36.82</c:v>
                </c:pt>
                <c:pt idx="3">
                  <c:v>38.880000000000003</c:v>
                </c:pt>
                <c:pt idx="4">
                  <c:v>40.93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E-4F99-8B48-EFE471E8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E-4F99-8B48-EFE471E8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76B-8B40-AD1FF397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0-476B-8B40-AD1FF397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775.18</c:v>
                </c:pt>
                <c:pt idx="1">
                  <c:v>876.84</c:v>
                </c:pt>
                <c:pt idx="2">
                  <c:v>975.09</c:v>
                </c:pt>
                <c:pt idx="3">
                  <c:v>1037.6500000000001</c:v>
                </c:pt>
                <c:pt idx="4">
                  <c:v>1036.23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E-432F-BBC0-0E4EFC9B1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E-432F-BBC0-0E4EFC9B1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21.41</c:v>
                </c:pt>
                <c:pt idx="1">
                  <c:v>20.93</c:v>
                </c:pt>
                <c:pt idx="2">
                  <c:v>34.700000000000003</c:v>
                </c:pt>
                <c:pt idx="3">
                  <c:v>22.02</c:v>
                </c:pt>
                <c:pt idx="4">
                  <c:v>25.55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F-43C4-B340-1EB1A366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F-43C4-B340-1EB1A366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2145.11</c:v>
                </c:pt>
                <c:pt idx="1">
                  <c:v>1983.34</c:v>
                </c:pt>
                <c:pt idx="2">
                  <c:v>1891.3</c:v>
                </c:pt>
                <c:pt idx="3">
                  <c:v>1819.19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8-43D4-9EDE-CA6C1DA9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8-43D4-9EDE-CA6C1DA9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42.41</c:v>
                </c:pt>
                <c:pt idx="1">
                  <c:v>42.38</c:v>
                </c:pt>
                <c:pt idx="2">
                  <c:v>42.17</c:v>
                </c:pt>
                <c:pt idx="3">
                  <c:v>36.32</c:v>
                </c:pt>
                <c:pt idx="4">
                  <c:v>38.549999999999997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D54-A43C-D0B98C94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4-4D54-A43C-D0B98C94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413.36</c:v>
                </c:pt>
                <c:pt idx="1">
                  <c:v>414.5</c:v>
                </c:pt>
                <c:pt idx="2">
                  <c:v>415.96</c:v>
                </c:pt>
                <c:pt idx="3">
                  <c:v>478.66</c:v>
                </c:pt>
                <c:pt idx="4">
                  <c:v>451.77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B-4548-B031-F5D4B422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B-4548-B031-F5D4B422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27.53</c:v>
                </c:pt>
                <c:pt idx="1">
                  <c:v>25.53</c:v>
                </c:pt>
                <c:pt idx="2">
                  <c:v>28.47</c:v>
                </c:pt>
                <c:pt idx="3">
                  <c:v>27.93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9-46C7-9ED4-A25CB150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9-46C7-9ED4-A25CB150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57.98</c:v>
                </c:pt>
                <c:pt idx="1">
                  <c:v>59.21</c:v>
                </c:pt>
                <c:pt idx="2">
                  <c:v>60.66</c:v>
                </c:pt>
                <c:pt idx="3">
                  <c:v>61.8</c:v>
                </c:pt>
                <c:pt idx="4">
                  <c:v>62.88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7-44FD-8407-0D89975F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7-44FD-8407-0D89975F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S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　平川市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31112</v>
      </c>
      <c r="AM8" s="51"/>
      <c r="AN8" s="51"/>
      <c r="AO8" s="51"/>
      <c r="AP8" s="51"/>
      <c r="AQ8" s="51"/>
      <c r="AR8" s="51"/>
      <c r="AS8" s="51"/>
      <c r="AT8" s="46">
        <f>データ!T6</f>
        <v>346.01</v>
      </c>
      <c r="AU8" s="46"/>
      <c r="AV8" s="46"/>
      <c r="AW8" s="46"/>
      <c r="AX8" s="46"/>
      <c r="AY8" s="46"/>
      <c r="AZ8" s="46"/>
      <c r="BA8" s="46"/>
      <c r="BB8" s="46">
        <f>データ!U6</f>
        <v>89.92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78.290000000000006</v>
      </c>
      <c r="J10" s="46"/>
      <c r="K10" s="46"/>
      <c r="L10" s="46"/>
      <c r="M10" s="46"/>
      <c r="N10" s="46"/>
      <c r="O10" s="46"/>
      <c r="P10" s="46">
        <f>データ!P6</f>
        <v>5.15</v>
      </c>
      <c r="Q10" s="46"/>
      <c r="R10" s="46"/>
      <c r="S10" s="46"/>
      <c r="T10" s="46"/>
      <c r="U10" s="46"/>
      <c r="V10" s="46"/>
      <c r="W10" s="46">
        <f>データ!Q6</f>
        <v>78.23</v>
      </c>
      <c r="X10" s="46"/>
      <c r="Y10" s="46"/>
      <c r="Z10" s="46"/>
      <c r="AA10" s="46"/>
      <c r="AB10" s="46"/>
      <c r="AC10" s="46"/>
      <c r="AD10" s="51">
        <f>データ!R6</f>
        <v>3124</v>
      </c>
      <c r="AE10" s="51"/>
      <c r="AF10" s="51"/>
      <c r="AG10" s="51"/>
      <c r="AH10" s="51"/>
      <c r="AI10" s="51"/>
      <c r="AJ10" s="51"/>
      <c r="AK10" s="2"/>
      <c r="AL10" s="51">
        <f>データ!V6</f>
        <v>1592</v>
      </c>
      <c r="AM10" s="51"/>
      <c r="AN10" s="51"/>
      <c r="AO10" s="51"/>
      <c r="AP10" s="51"/>
      <c r="AQ10" s="51"/>
      <c r="AR10" s="51"/>
      <c r="AS10" s="51"/>
      <c r="AT10" s="46">
        <f>データ!W6</f>
        <v>0.74</v>
      </c>
      <c r="AU10" s="46"/>
      <c r="AV10" s="46"/>
      <c r="AW10" s="46"/>
      <c r="AX10" s="46"/>
      <c r="AY10" s="46"/>
      <c r="AZ10" s="46"/>
      <c r="BA10" s="46"/>
      <c r="BB10" s="46">
        <f>データ!X6</f>
        <v>2151.35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TYL2p2e3OXT7eD3CNn+QCIHg6YuYrIX4QqMn/4FrxBH+ehmOTsASlY9cBle5vcf8fTursM1kMAcQq1+OdL9RFQ==" saltValue="xmnMihk8aq+5UmT2vPHcu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78.290000000000006</v>
      </c>
      <c r="P6" s="34">
        <f t="shared" si="3"/>
        <v>5.15</v>
      </c>
      <c r="Q6" s="34">
        <f t="shared" si="3"/>
        <v>78.23</v>
      </c>
      <c r="R6" s="34">
        <f t="shared" si="3"/>
        <v>3124</v>
      </c>
      <c r="S6" s="34">
        <f t="shared" si="3"/>
        <v>31112</v>
      </c>
      <c r="T6" s="34">
        <f t="shared" si="3"/>
        <v>346.01</v>
      </c>
      <c r="U6" s="34">
        <f t="shared" si="3"/>
        <v>89.92</v>
      </c>
      <c r="V6" s="34">
        <f t="shared" si="3"/>
        <v>1592</v>
      </c>
      <c r="W6" s="34">
        <f t="shared" si="3"/>
        <v>0.74</v>
      </c>
      <c r="X6" s="34">
        <f t="shared" si="3"/>
        <v>2151.35</v>
      </c>
      <c r="Y6" s="35">
        <f>IF(Y7="",NA(),Y7)</f>
        <v>85.05</v>
      </c>
      <c r="Z6" s="35">
        <f t="shared" ref="Z6:AH6" si="4">IF(Z7="",NA(),Z7)</f>
        <v>83.6</v>
      </c>
      <c r="AA6" s="35">
        <f t="shared" si="4"/>
        <v>82.58</v>
      </c>
      <c r="AB6" s="35">
        <f t="shared" si="4"/>
        <v>98.35</v>
      </c>
      <c r="AC6" s="35">
        <f t="shared" si="4"/>
        <v>97.81</v>
      </c>
      <c r="AD6" s="35">
        <f t="shared" si="4"/>
        <v>100.94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5">
        <f>IF(AJ7="",NA(),AJ7)</f>
        <v>775.18</v>
      </c>
      <c r="AK6" s="35">
        <f t="shared" ref="AK6:AS6" si="5">IF(AK7="",NA(),AK7)</f>
        <v>876.84</v>
      </c>
      <c r="AL6" s="35">
        <f t="shared" si="5"/>
        <v>975.09</v>
      </c>
      <c r="AM6" s="35">
        <f t="shared" si="5"/>
        <v>1037.6500000000001</v>
      </c>
      <c r="AN6" s="35">
        <f t="shared" si="5"/>
        <v>1036.23</v>
      </c>
      <c r="AO6" s="35">
        <f t="shared" si="5"/>
        <v>101.85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>
        <f>IF(AU7="",NA(),AU7)</f>
        <v>21.41</v>
      </c>
      <c r="AV6" s="35">
        <f t="shared" ref="AV6:BD6" si="6">IF(AV7="",NA(),AV7)</f>
        <v>20.93</v>
      </c>
      <c r="AW6" s="35">
        <f t="shared" si="6"/>
        <v>34.700000000000003</v>
      </c>
      <c r="AX6" s="35">
        <f t="shared" si="6"/>
        <v>22.02</v>
      </c>
      <c r="AY6" s="35">
        <f t="shared" si="6"/>
        <v>25.55</v>
      </c>
      <c r="AZ6" s="35">
        <f t="shared" si="6"/>
        <v>49.07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>
        <f>IF(BF7="",NA(),BF7)</f>
        <v>2145.11</v>
      </c>
      <c r="BG6" s="35">
        <f t="shared" ref="BG6:BO6" si="7">IF(BG7="",NA(),BG7)</f>
        <v>1983.34</v>
      </c>
      <c r="BH6" s="35">
        <f t="shared" si="7"/>
        <v>1891.3</v>
      </c>
      <c r="BI6" s="35">
        <f t="shared" si="7"/>
        <v>1819.19</v>
      </c>
      <c r="BJ6" s="34">
        <f t="shared" si="7"/>
        <v>0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42.41</v>
      </c>
      <c r="BR6" s="35">
        <f t="shared" ref="BR6:BZ6" si="8">IF(BR7="",NA(),BR7)</f>
        <v>42.38</v>
      </c>
      <c r="BS6" s="35">
        <f t="shared" si="8"/>
        <v>42.17</v>
      </c>
      <c r="BT6" s="35">
        <f t="shared" si="8"/>
        <v>36.32</v>
      </c>
      <c r="BU6" s="35">
        <f t="shared" si="8"/>
        <v>38.549999999999997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413.36</v>
      </c>
      <c r="CC6" s="35">
        <f t="shared" ref="CC6:CK6" si="9">IF(CC7="",NA(),CC7)</f>
        <v>414.5</v>
      </c>
      <c r="CD6" s="35">
        <f t="shared" si="9"/>
        <v>415.96</v>
      </c>
      <c r="CE6" s="35">
        <f t="shared" si="9"/>
        <v>478.66</v>
      </c>
      <c r="CF6" s="35">
        <f t="shared" si="9"/>
        <v>451.77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27.53</v>
      </c>
      <c r="CN6" s="35">
        <f t="shared" ref="CN6:CV6" si="10">IF(CN7="",NA(),CN7)</f>
        <v>25.53</v>
      </c>
      <c r="CO6" s="35">
        <f t="shared" si="10"/>
        <v>28.47</v>
      </c>
      <c r="CP6" s="35">
        <f t="shared" si="10"/>
        <v>27.93</v>
      </c>
      <c r="CQ6" s="35">
        <f t="shared" si="10"/>
        <v>25.8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57.98</v>
      </c>
      <c r="CY6" s="35">
        <f t="shared" ref="CY6:DG6" si="11">IF(CY7="",NA(),CY7)</f>
        <v>59.21</v>
      </c>
      <c r="CZ6" s="35">
        <f t="shared" si="11"/>
        <v>60.66</v>
      </c>
      <c r="DA6" s="35">
        <f t="shared" si="11"/>
        <v>61.8</v>
      </c>
      <c r="DB6" s="35">
        <f t="shared" si="11"/>
        <v>62.88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>
        <f>IF(DI7="",NA(),DI7)</f>
        <v>32.81</v>
      </c>
      <c r="DJ6" s="35">
        <f t="shared" ref="DJ6:DR6" si="12">IF(DJ7="",NA(),DJ7)</f>
        <v>34.950000000000003</v>
      </c>
      <c r="DK6" s="35">
        <f t="shared" si="12"/>
        <v>36.82</v>
      </c>
      <c r="DL6" s="35">
        <f t="shared" si="12"/>
        <v>38.880000000000003</v>
      </c>
      <c r="DM6" s="35">
        <f t="shared" si="12"/>
        <v>40.93</v>
      </c>
      <c r="DN6" s="35">
        <f t="shared" si="12"/>
        <v>22.79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22101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78.290000000000006</v>
      </c>
      <c r="P7" s="38">
        <v>5.15</v>
      </c>
      <c r="Q7" s="38">
        <v>78.23</v>
      </c>
      <c r="R7" s="38">
        <v>3124</v>
      </c>
      <c r="S7" s="38">
        <v>31112</v>
      </c>
      <c r="T7" s="38">
        <v>346.01</v>
      </c>
      <c r="U7" s="38">
        <v>89.92</v>
      </c>
      <c r="V7" s="38">
        <v>1592</v>
      </c>
      <c r="W7" s="38">
        <v>0.74</v>
      </c>
      <c r="X7" s="38">
        <v>2151.35</v>
      </c>
      <c r="Y7" s="38">
        <v>85.05</v>
      </c>
      <c r="Z7" s="38">
        <v>83.6</v>
      </c>
      <c r="AA7" s="38">
        <v>82.58</v>
      </c>
      <c r="AB7" s="38">
        <v>98.35</v>
      </c>
      <c r="AC7" s="38">
        <v>97.81</v>
      </c>
      <c r="AD7" s="38">
        <v>100.94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>
        <v>775.18</v>
      </c>
      <c r="AK7" s="38">
        <v>876.84</v>
      </c>
      <c r="AL7" s="38">
        <v>975.09</v>
      </c>
      <c r="AM7" s="38">
        <v>1037.6500000000001</v>
      </c>
      <c r="AN7" s="38">
        <v>1036.23</v>
      </c>
      <c r="AO7" s="38">
        <v>101.85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>
        <v>21.41</v>
      </c>
      <c r="AV7" s="38">
        <v>20.93</v>
      </c>
      <c r="AW7" s="38">
        <v>34.700000000000003</v>
      </c>
      <c r="AX7" s="38">
        <v>22.02</v>
      </c>
      <c r="AY7" s="38">
        <v>25.55</v>
      </c>
      <c r="AZ7" s="38">
        <v>49.07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>
        <v>2145.11</v>
      </c>
      <c r="BG7" s="38">
        <v>1983.34</v>
      </c>
      <c r="BH7" s="38">
        <v>1891.3</v>
      </c>
      <c r="BI7" s="38">
        <v>1819.19</v>
      </c>
      <c r="BJ7" s="38">
        <v>0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42.41</v>
      </c>
      <c r="BR7" s="38">
        <v>42.38</v>
      </c>
      <c r="BS7" s="38">
        <v>42.17</v>
      </c>
      <c r="BT7" s="38">
        <v>36.32</v>
      </c>
      <c r="BU7" s="38">
        <v>38.549999999999997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413.36</v>
      </c>
      <c r="CC7" s="38">
        <v>414.5</v>
      </c>
      <c r="CD7" s="38">
        <v>415.96</v>
      </c>
      <c r="CE7" s="38">
        <v>478.66</v>
      </c>
      <c r="CF7" s="38">
        <v>451.77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27.53</v>
      </c>
      <c r="CN7" s="38">
        <v>25.53</v>
      </c>
      <c r="CO7" s="38">
        <v>28.47</v>
      </c>
      <c r="CP7" s="38">
        <v>27.93</v>
      </c>
      <c r="CQ7" s="38">
        <v>25.8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57.98</v>
      </c>
      <c r="CY7" s="38">
        <v>59.21</v>
      </c>
      <c r="CZ7" s="38">
        <v>60.66</v>
      </c>
      <c r="DA7" s="38">
        <v>61.8</v>
      </c>
      <c r="DB7" s="38">
        <v>62.88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>
        <v>32.81</v>
      </c>
      <c r="DJ7" s="38">
        <v>34.950000000000003</v>
      </c>
      <c r="DK7" s="38">
        <v>36.82</v>
      </c>
      <c r="DL7" s="38">
        <v>38.880000000000003</v>
      </c>
      <c r="DM7" s="38">
        <v>40.93</v>
      </c>
      <c r="DN7" s="38">
        <v>22.79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599</cp:lastModifiedBy>
  <cp:lastPrinted>2021-02-08T09:26:44Z</cp:lastPrinted>
  <dcterms:created xsi:type="dcterms:W3CDTF">2020-12-04T02:31:44Z</dcterms:created>
  <dcterms:modified xsi:type="dcterms:W3CDTF">2021-02-08T09:30:09Z</dcterms:modified>
  <cp:category/>
</cp:coreProperties>
</file>