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2.3\建設水道\水道\★各調査関係\★経営戦略策定\R2\R3.1.20 【令和３年１月29日（金）17時提出期限】公営企業に係る経営比較分析表（令和元年度決算）の分析等について\20210112_公営企業に係る経営比較分析表（令和元年度決算）の分析等について\20210112_公営企業に係る経営比較分析表（令和元年度決算）の分析等について\提出書類\"/>
    </mc:Choice>
  </mc:AlternateContent>
  <workbookProtection workbookAlgorithmName="SHA-512" workbookHashValue="TRkyt2geqSXAXK3N1r/xQreghbpUdQ4yWWODCqcf4XjuzZkkJvCbs0V0DNpEnUCzjaHwplfEwM900k5u3cUzfg==" workbookSaltValue="Q/Vs23RG6WQPTA34hZjyTA==" workbookSpinCount="100000" lockStructure="1"/>
  <bookViews>
    <workbookView xWindow="0" yWindow="0" windowWidth="13185" windowHeight="652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AT8" i="4" s="1"/>
  <c r="R6" i="5"/>
  <c r="Q6" i="5"/>
  <c r="P6" i="5"/>
  <c r="O6" i="5"/>
  <c r="I10" i="4" s="1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I85" i="4"/>
  <c r="H85" i="4"/>
  <c r="BB10" i="4"/>
  <c r="W10" i="4"/>
  <c r="P10" i="4"/>
  <c r="B10" i="4"/>
  <c r="BB8" i="4"/>
  <c r="AL8" i="4"/>
  <c r="AD8" i="4"/>
  <c r="W8" i="4"/>
  <c r="P8" i="4"/>
  <c r="B6" i="4"/>
</calcChain>
</file>

<file path=xl/sharedStrings.xml><?xml version="1.0" encoding="utf-8"?>
<sst xmlns="http://schemas.openxmlformats.org/spreadsheetml/2006/main" count="233" uniqueCount="118">
  <si>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</si>
  <si>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</si>
  <si>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</si>
  <si>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</si>
  <si>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</si>
  <si>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</si>
  <si>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</si>
  <si>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</si>
  <si>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</si>
  <si>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</si>
  <si>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</si>
  <si>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</si>
  <si>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</si>
  <si>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</si>
  <si>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</si>
  <si>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</si>
  <si>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</si>
  <si>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</si>
  <si>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</si>
  <si>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</si>
  <si>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</si>
  <si>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</si>
  <si>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</si>
  <si>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</si>
  <si>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</si>
  <si>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</si>
  <si>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</si>
  <si>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</si>
  <si>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</si>
  <si>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</si>
  <si>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</si>
  <si>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</si>
  <si>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</si>
  <si>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</si>
  <si>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</si>
  <si>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</si>
  <si>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</si>
  <si>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</si>
  <si>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</si>
  <si>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</si>
  <si>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</si>
  <si>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</si>
  <si>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</si>
  <si>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</si>
  <si>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</si>
  <si>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</si>
  <si>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</si>
  <si>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</si>
  <si>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</si>
  <si>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</si>
  <si>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</si>
  <si>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</si>
  <si>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</si>
  <si>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</si>
  <si>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</si>
  <si>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</si>
  <si>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</si>
  <si>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</si>
  <si>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</si>
  <si>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</si>
  <si>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</si>
  <si>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</si>
  <si>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</si>
  <si>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</si>
  <si>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</si>
  <si>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</si>
  <si>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</si>
  <si>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</si>
  <si>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</si>
  <si>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</si>
  <si>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</si>
  <si>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</si>
  <si>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</si>
  <si>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</si>
  <si>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</si>
  <si>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</si>
  <si>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</si>
  <si>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</si>
  <si>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</si>
  <si>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</si>
  <si>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</si>
  <si>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</si>
  <si>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</si>
  <si>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</si>
  <si>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</si>
  <si>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</si>
  <si>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</si>
  <si>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</si>
  <si>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</si>
  <si>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</si>
  <si>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</si>
  <si>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</si>
  <si>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</si>
  <si>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</si>
  <si>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</si>
  <si>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</si>
  <si>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今別町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</si>
  <si>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</si>
  <si>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</si>
  <si>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</si>
  <si>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</si>
  <si>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</si>
  <si>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</si>
  <si>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</si>
  <si>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</si>
  <si>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</si>
  <si>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</si>
  <si>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</si>
  <si>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</si>
  <si>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</si>
  <si>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</si>
  <si>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</si>
  <si>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</si>
  <si>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</si>
  <si>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</si>
  <si>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①収益的収支比率(％)について、H30年数値と比較して19.54％プラス、当該値99.49のほぼ均衡が保たれた状態に回復している。
④27・28年度に実施した簡易水道統合事業以降、大規模な施設及び管路更新は実施していない為、緩やかな減少傾向となっている。
⑤料金回収率が対前年度比で若干回復傾向になった。
⑥前年度からは減少傾向になったものの、年間総有収水量は減少傾向にあるため、今後も同程度若しくは増額になる想定である。
⑦今後も同程度の水準を維持するよう努める。
⑧類似団体平均値は超えているものの、年間総有収水量の減少により、今後も減少の傾向にある。</t>
    <rPh sb="1" eb="3">
      <t>シュウエキ</t>
    </rPh>
    <rPh sb="3" eb="4">
      <t>テキ</t>
    </rPh>
    <rPh sb="4" eb="6">
      <t>シュウシ</t>
    </rPh>
    <rPh sb="6" eb="8">
      <t>ヒリツ</t>
    </rPh>
    <rPh sb="19" eb="20">
      <t>ネン</t>
    </rPh>
    <rPh sb="20" eb="22">
      <t>スウチ</t>
    </rPh>
    <rPh sb="23" eb="25">
      <t>ヒカク</t>
    </rPh>
    <rPh sb="37" eb="39">
      <t>トウガイ</t>
    </rPh>
    <rPh sb="39" eb="40">
      <t>チ</t>
    </rPh>
    <rPh sb="48" eb="50">
      <t>キンコウ</t>
    </rPh>
    <rPh sb="51" eb="52">
      <t>タモ</t>
    </rPh>
    <rPh sb="55" eb="57">
      <t>ジョウタイ</t>
    </rPh>
    <rPh sb="58" eb="60">
      <t>カイフク</t>
    </rPh>
    <rPh sb="72" eb="74">
      <t>ネンド</t>
    </rPh>
    <rPh sb="75" eb="77">
      <t>ジッシ</t>
    </rPh>
    <rPh sb="79" eb="83">
      <t>カンイスイドウ</t>
    </rPh>
    <rPh sb="83" eb="85">
      <t>トウゴウ</t>
    </rPh>
    <rPh sb="85" eb="87">
      <t>ジギョウ</t>
    </rPh>
    <rPh sb="87" eb="89">
      <t>イコウ</t>
    </rPh>
    <rPh sb="90" eb="93">
      <t>ダイキボ</t>
    </rPh>
    <rPh sb="94" eb="96">
      <t>シセツ</t>
    </rPh>
    <rPh sb="96" eb="97">
      <t>オヨ</t>
    </rPh>
    <rPh sb="98" eb="100">
      <t>カンロ</t>
    </rPh>
    <rPh sb="100" eb="102">
      <t>コウシン</t>
    </rPh>
    <rPh sb="103" eb="105">
      <t>ジッシ</t>
    </rPh>
    <rPh sb="110" eb="111">
      <t>タメ</t>
    </rPh>
    <rPh sb="112" eb="113">
      <t>ユル</t>
    </rPh>
    <rPh sb="116" eb="120">
      <t>ゲンショウケイコウ</t>
    </rPh>
    <rPh sb="129" eb="131">
      <t>リョウキン</t>
    </rPh>
    <rPh sb="131" eb="134">
      <t>カイシュウリツ</t>
    </rPh>
    <rPh sb="135" eb="136">
      <t>タイ</t>
    </rPh>
    <rPh sb="136" eb="140">
      <t>ゼンネンドヒ</t>
    </rPh>
    <rPh sb="141" eb="143">
      <t>ジャッカン</t>
    </rPh>
    <rPh sb="143" eb="145">
      <t>カイフク</t>
    </rPh>
    <rPh sb="145" eb="147">
      <t>ケイコウ</t>
    </rPh>
    <rPh sb="213" eb="215">
      <t>コンゴ</t>
    </rPh>
    <rPh sb="216" eb="219">
      <t>ドウテイド</t>
    </rPh>
    <rPh sb="220" eb="222">
      <t>スイジュン</t>
    </rPh>
    <rPh sb="223" eb="225">
      <t>イジ</t>
    </rPh>
    <rPh sb="229" eb="230">
      <t>ツト</t>
    </rPh>
    <rPh sb="235" eb="237">
      <t>ルイジ</t>
    </rPh>
    <rPh sb="237" eb="239">
      <t>ダンタイ</t>
    </rPh>
    <rPh sb="239" eb="242">
      <t>ヘイキンチ</t>
    </rPh>
    <rPh sb="243" eb="244">
      <t>コ</t>
    </rPh>
    <phoneticPr fontId="4"/>
  </si>
  <si>
    <t>今後、企業債償還金の割合が増加する見込みである。施設の維持管理に努め、毎月の検針業務により漏水事象の早期発見・早期修復による供給欠損の減少を図る。また、少子高齢化、人口減少により、給水収支の悪化も特定されるが、利用者負担も考慮に入れ、料金体系の改定等を検討し、財源確保に努める。</t>
    <rPh sb="0" eb="2">
      <t>コンゴ</t>
    </rPh>
    <rPh sb="3" eb="5">
      <t>キギョウ</t>
    </rPh>
    <rPh sb="5" eb="6">
      <t>サイ</t>
    </rPh>
    <rPh sb="6" eb="9">
      <t>ショウカンキン</t>
    </rPh>
    <rPh sb="10" eb="12">
      <t>ワリアイ</t>
    </rPh>
    <rPh sb="13" eb="15">
      <t>ゾウカ</t>
    </rPh>
    <rPh sb="17" eb="19">
      <t>ミコ</t>
    </rPh>
    <rPh sb="24" eb="26">
      <t>シセツ</t>
    </rPh>
    <rPh sb="27" eb="31">
      <t>イジカンリ</t>
    </rPh>
    <rPh sb="32" eb="33">
      <t>ツト</t>
    </rPh>
    <rPh sb="35" eb="37">
      <t>マイツキ</t>
    </rPh>
    <rPh sb="38" eb="40">
      <t>ケンシン</t>
    </rPh>
    <rPh sb="40" eb="42">
      <t>ギョウム</t>
    </rPh>
    <rPh sb="45" eb="47">
      <t>ロウスイ</t>
    </rPh>
    <rPh sb="47" eb="49">
      <t>ジショウ</t>
    </rPh>
    <rPh sb="50" eb="54">
      <t>ソウキハッケン</t>
    </rPh>
    <rPh sb="55" eb="57">
      <t>ソウキ</t>
    </rPh>
    <rPh sb="57" eb="59">
      <t>シュウフク</t>
    </rPh>
    <rPh sb="62" eb="64">
      <t>キョウキュウ</t>
    </rPh>
    <rPh sb="64" eb="66">
      <t>ケッソン</t>
    </rPh>
    <rPh sb="67" eb="69">
      <t>ゲンショウ</t>
    </rPh>
    <rPh sb="70" eb="71">
      <t>ハカ</t>
    </rPh>
    <rPh sb="76" eb="81">
      <t>ショウシコウレイカ</t>
    </rPh>
    <rPh sb="82" eb="86">
      <t>ジンコウゲンショウ</t>
    </rPh>
    <rPh sb="90" eb="92">
      <t>キュウスイ</t>
    </rPh>
    <rPh sb="92" eb="94">
      <t>シュウシ</t>
    </rPh>
    <rPh sb="95" eb="97">
      <t>アッッカ</t>
    </rPh>
    <rPh sb="98" eb="100">
      <t>トクテイ</t>
    </rPh>
    <rPh sb="105" eb="108">
      <t>リヨウシャ</t>
    </rPh>
    <rPh sb="108" eb="110">
      <t>フタン</t>
    </rPh>
    <rPh sb="111" eb="113">
      <t>コウリョ</t>
    </rPh>
    <rPh sb="114" eb="115">
      <t>イ</t>
    </rPh>
    <rPh sb="117" eb="121">
      <t>リョウキンタイケイ</t>
    </rPh>
    <rPh sb="122" eb="124">
      <t>カイテイ</t>
    </rPh>
    <rPh sb="124" eb="125">
      <t>トウ</t>
    </rPh>
    <rPh sb="126" eb="128">
      <t>ケントウ</t>
    </rPh>
    <rPh sb="130" eb="134">
      <t>ザイゲンカクホ</t>
    </rPh>
    <rPh sb="135" eb="136">
      <t>ツト</t>
    </rPh>
    <phoneticPr fontId="4"/>
  </si>
  <si>
    <t>③管路更新について平成5年度から平成20年度にかけての老朽管更新事業により配水管が更新されている。また、平成26年度には二股地区において、今別蟹田線道路改築工事に合わせ、沿線布設管路の更新事業を実施している。H30年度には、広域消防分署新築に伴う管路更新工事が実施された為、更新率の上昇がみられた。</t>
    <rPh sb="1" eb="3">
      <t>カンロ</t>
    </rPh>
    <rPh sb="3" eb="5">
      <t>コウシン</t>
    </rPh>
    <rPh sb="9" eb="11">
      <t>ヘイセイ</t>
    </rPh>
    <rPh sb="12" eb="14">
      <t>ネンド</t>
    </rPh>
    <rPh sb="16" eb="18">
      <t>ヘイセイ</t>
    </rPh>
    <rPh sb="20" eb="22">
      <t>ネンド</t>
    </rPh>
    <rPh sb="107" eb="109">
      <t>ネンド</t>
    </rPh>
    <rPh sb="112" eb="114">
      <t>コウイキ</t>
    </rPh>
    <rPh sb="114" eb="116">
      <t>ショウボウ</t>
    </rPh>
    <rPh sb="116" eb="118">
      <t>ブンショ</t>
    </rPh>
    <rPh sb="118" eb="120">
      <t>シンチク</t>
    </rPh>
    <rPh sb="121" eb="122">
      <t>トモナ</t>
    </rPh>
    <rPh sb="123" eb="125">
      <t>カンロ</t>
    </rPh>
    <rPh sb="125" eb="127">
      <t>コウシン</t>
    </rPh>
    <rPh sb="127" eb="129">
      <t>コウジ</t>
    </rPh>
    <rPh sb="130" eb="132">
      <t>ジッシ</t>
    </rPh>
    <rPh sb="135" eb="136">
      <t>タメ</t>
    </rPh>
    <rPh sb="137" eb="139">
      <t>コウシン</t>
    </rPh>
    <rPh sb="139" eb="140">
      <t>リツ</t>
    </rPh>
    <rPh sb="141" eb="143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</si>
</sst>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0.55000000000000004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6C-421E-B251-51A36136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81008"/>
        <c:axId val="17598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0.53</c:v>
                </c:pt>
                <c:pt idx="2">
                  <c:v>0.72</c:v>
                </c:pt>
                <c:pt idx="3">
                  <c:v>0.53</c:v>
                </c:pt>
                <c:pt idx="4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6C-421E-B251-51A36136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81008"/>
        <c:axId val="175981400"/>
      </c:lineChart>
      <c:dateAx>
        <c:axId val="175981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5981400"/>
        <c:crosses val="autoZero"/>
        <c:auto val="1"/>
        <c:lblOffset val="100"/>
        <c:baseTimeUnit val="years"/>
      </c:dateAx>
      <c:valAx>
        <c:axId val="17598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98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96.04</c:v>
                </c:pt>
                <c:pt idx="1">
                  <c:v>104.19</c:v>
                </c:pt>
                <c:pt idx="2">
                  <c:v>111.73</c:v>
                </c:pt>
                <c:pt idx="3">
                  <c:v>79.95</c:v>
                </c:pt>
                <c:pt idx="4">
                  <c:v>99.49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4F-4C96-88B1-CFED66CA7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86104"/>
        <c:axId val="17598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77.56</c:v>
                </c:pt>
                <c:pt idx="2">
                  <c:v>78.510000000000005</c:v>
                </c:pt>
                <c:pt idx="3">
                  <c:v>77.91</c:v>
                </c:pt>
                <c:pt idx="4">
                  <c:v>79.099999999999994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4F-4C96-88B1-CFED66CA7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86104"/>
        <c:axId val="175986496"/>
      </c:lineChart>
      <c:dateAx>
        <c:axId val="175986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5986496"/>
        <c:crosses val="autoZero"/>
        <c:auto val="1"/>
        <c:lblOffset val="100"/>
        <c:baseTimeUnit val="years"/>
      </c:dateAx>
      <c:valAx>
        <c:axId val="17598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986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2E-4B3B-A499-FCD823E46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84928"/>
        <c:axId val="17598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2E-4B3B-A499-FCD823E46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84928"/>
        <c:axId val="175986888"/>
      </c:lineChart>
      <c:dateAx>
        <c:axId val="175984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5986888"/>
        <c:crosses val="autoZero"/>
        <c:auto val="1"/>
        <c:lblOffset val="100"/>
        <c:baseTimeUnit val="years"/>
      </c:dateAx>
      <c:valAx>
        <c:axId val="17598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98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75-4417-AC0D-DE1046C1A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54584"/>
        <c:axId val="17775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75-4417-AC0D-DE1046C1A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54584"/>
        <c:axId val="177755368"/>
      </c:lineChart>
      <c:dateAx>
        <c:axId val="177754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7755368"/>
        <c:crosses val="autoZero"/>
        <c:auto val="1"/>
        <c:lblOffset val="100"/>
        <c:baseTimeUnit val="years"/>
      </c:dateAx>
      <c:valAx>
        <c:axId val="177755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754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74-49D8-86C8-64FACBF2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54976"/>
        <c:axId val="17776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74-49D8-86C8-64FACBF2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54976"/>
        <c:axId val="177760464"/>
      </c:lineChart>
      <c:dateAx>
        <c:axId val="177754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7760464"/>
        <c:crosses val="autoZero"/>
        <c:auto val="1"/>
        <c:lblOffset val="100"/>
        <c:baseTimeUnit val="years"/>
      </c:dateAx>
      <c:valAx>
        <c:axId val="17776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75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04-4CD0-BAD6-79BB23229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56936"/>
        <c:axId val="17775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4-4CD0-BAD6-79BB23229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56936"/>
        <c:axId val="177757328"/>
      </c:lineChart>
      <c:dateAx>
        <c:axId val="177756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7757328"/>
        <c:crosses val="autoZero"/>
        <c:auto val="1"/>
        <c:lblOffset val="100"/>
        <c:baseTimeUnit val="years"/>
      </c:dateAx>
      <c:valAx>
        <c:axId val="17775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756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1257.02</c:v>
                </c:pt>
                <c:pt idx="1">
                  <c:v>1555.64</c:v>
                </c:pt>
                <c:pt idx="2">
                  <c:v>1515.18</c:v>
                </c:pt>
                <c:pt idx="3">
                  <c:v>1502.24</c:v>
                </c:pt>
                <c:pt idx="4">
                  <c:v>1452.03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E-48B3-BAB8-04F7DF5D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58896"/>
        <c:axId val="177760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1134.67</c:v>
                </c:pt>
                <c:pt idx="1">
                  <c:v>1144.79</c:v>
                </c:pt>
                <c:pt idx="2">
                  <c:v>1061.58</c:v>
                </c:pt>
                <c:pt idx="3">
                  <c:v>1007.7</c:v>
                </c:pt>
                <c:pt idx="4">
                  <c:v>1018.52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8E-48B3-BAB8-04F7DF5D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58896"/>
        <c:axId val="177760072"/>
      </c:lineChart>
      <c:dateAx>
        <c:axId val="177758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7760072"/>
        <c:crosses val="autoZero"/>
        <c:auto val="1"/>
        <c:lblOffset val="100"/>
        <c:baseTimeUnit val="years"/>
      </c:dateAx>
      <c:valAx>
        <c:axId val="177760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75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83.9</c:v>
                </c:pt>
                <c:pt idx="1">
                  <c:v>96.37</c:v>
                </c:pt>
                <c:pt idx="2">
                  <c:v>94.12</c:v>
                </c:pt>
                <c:pt idx="3">
                  <c:v>73.510000000000005</c:v>
                </c:pt>
                <c:pt idx="4">
                  <c:v>83.02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33-4D04-89E9-C7D0216E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83832"/>
        <c:axId val="17818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40.6</c:v>
                </c:pt>
                <c:pt idx="1">
                  <c:v>56.04</c:v>
                </c:pt>
                <c:pt idx="2">
                  <c:v>58.52</c:v>
                </c:pt>
                <c:pt idx="3">
                  <c:v>59.22</c:v>
                </c:pt>
                <c:pt idx="4">
                  <c:v>58.79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33-4D04-89E9-C7D0216E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83832"/>
        <c:axId val="178185008"/>
      </c:lineChart>
      <c:dateAx>
        <c:axId val="178183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8185008"/>
        <c:crosses val="autoZero"/>
        <c:auto val="1"/>
        <c:lblOffset val="100"/>
        <c:baseTimeUnit val="years"/>
      </c:dateAx>
      <c:valAx>
        <c:axId val="17818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83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429.84</c:v>
                </c:pt>
                <c:pt idx="1">
                  <c:v>375.23</c:v>
                </c:pt>
                <c:pt idx="2">
                  <c:v>383.88</c:v>
                </c:pt>
                <c:pt idx="3">
                  <c:v>506.82</c:v>
                </c:pt>
                <c:pt idx="4">
                  <c:v>451.01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0B-4CF8-B76C-73CCCF43F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77560"/>
        <c:axId val="17818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440.03</c:v>
                </c:pt>
                <c:pt idx="1">
                  <c:v>304.35000000000002</c:v>
                </c:pt>
                <c:pt idx="2">
                  <c:v>296.3</c:v>
                </c:pt>
                <c:pt idx="3">
                  <c:v>292.89999999999998</c:v>
                </c:pt>
                <c:pt idx="4">
                  <c:v>298.25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0B-4CF8-B76C-73CCCF43F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77560"/>
        <c:axId val="178183440"/>
      </c:lineChart>
      <c:dateAx>
        <c:axId val="178177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8183440"/>
        <c:crosses val="autoZero"/>
        <c:auto val="1"/>
        <c:lblOffset val="100"/>
        <c:baseTimeUnit val="years"/>
      </c:dateAx>
      <c:valAx>
        <c:axId val="17818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77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29.04</c:v>
                </c:pt>
                <c:pt idx="1">
                  <c:v>54.96</c:v>
                </c:pt>
                <c:pt idx="2">
                  <c:v>54.91</c:v>
                </c:pt>
                <c:pt idx="3">
                  <c:v>54.86</c:v>
                </c:pt>
                <c:pt idx="4">
                  <c:v>54.68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4C-4B3E-917B-9EB5065CB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79128"/>
        <c:axId val="178183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55.9</c:v>
                </c:pt>
                <c:pt idx="2">
                  <c:v>57.3</c:v>
                </c:pt>
                <c:pt idx="3">
                  <c:v>56.76</c:v>
                </c:pt>
                <c:pt idx="4">
                  <c:v>56.04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4C-4B3E-917B-9EB5065CB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79128"/>
        <c:axId val="178183048"/>
      </c:lineChart>
      <c:dateAx>
        <c:axId val="178179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8183048"/>
        <c:crosses val="autoZero"/>
        <c:auto val="1"/>
        <c:lblOffset val="100"/>
        <c:baseTimeUnit val="years"/>
      </c:dateAx>
      <c:valAx>
        <c:axId val="17818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79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83.97</c:v>
                </c:pt>
                <c:pt idx="1">
                  <c:v>83.63</c:v>
                </c:pt>
                <c:pt idx="2">
                  <c:v>83.02</c:v>
                </c:pt>
                <c:pt idx="3">
                  <c:v>77.94</c:v>
                </c:pt>
                <c:pt idx="4">
                  <c:v>76.760000000000005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9-406C-BF8D-2A3EAEF6F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80696"/>
        <c:axId val="178182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73.69</c:v>
                </c:pt>
                <c:pt idx="1">
                  <c:v>73.28</c:v>
                </c:pt>
                <c:pt idx="2">
                  <c:v>72.42</c:v>
                </c:pt>
                <c:pt idx="3">
                  <c:v>73.069999999999993</c:v>
                </c:pt>
                <c:pt idx="4">
                  <c:v>72.78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09-406C-BF8D-2A3EAEF6F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80696"/>
        <c:axId val="178182264"/>
      </c:lineChart>
      <c:dateAx>
        <c:axId val="178180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8182264"/>
        <c:crosses val="autoZero"/>
        <c:auto val="1"/>
        <c:lblOffset val="100"/>
        <c:baseTimeUnit val="years"/>
      </c:dateAx>
      <c:valAx>
        <c:axId val="178182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80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46" zoomScale="80" zoomScaleNormal="80" workbookViewId="0">
      <selection activeCell="AY59" sqref="AY5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青森県　今別町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D3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2577</v>
      </c>
      <c r="AM8" s="51"/>
      <c r="AN8" s="51"/>
      <c r="AO8" s="51"/>
      <c r="AP8" s="51"/>
      <c r="AQ8" s="51"/>
      <c r="AR8" s="51"/>
      <c r="AS8" s="51"/>
      <c r="AT8" s="47">
        <f>データ!$S$6</f>
        <v>125.27</v>
      </c>
      <c r="AU8" s="47"/>
      <c r="AV8" s="47"/>
      <c r="AW8" s="47"/>
      <c r="AX8" s="47"/>
      <c r="AY8" s="47"/>
      <c r="AZ8" s="47"/>
      <c r="BA8" s="47"/>
      <c r="BB8" s="47">
        <f>データ!$T$6</f>
        <v>20.57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98.44</v>
      </c>
      <c r="Q10" s="47"/>
      <c r="R10" s="47"/>
      <c r="S10" s="47"/>
      <c r="T10" s="47"/>
      <c r="U10" s="47"/>
      <c r="V10" s="47"/>
      <c r="W10" s="51">
        <f>データ!$Q$6</f>
        <v>6520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2517</v>
      </c>
      <c r="AM10" s="51"/>
      <c r="AN10" s="51"/>
      <c r="AO10" s="51"/>
      <c r="AP10" s="51"/>
      <c r="AQ10" s="51"/>
      <c r="AR10" s="51"/>
      <c r="AS10" s="51"/>
      <c r="AT10" s="47">
        <f>データ!$V$6</f>
        <v>12.5</v>
      </c>
      <c r="AU10" s="47"/>
      <c r="AV10" s="47"/>
      <c r="AW10" s="47"/>
      <c r="AX10" s="47"/>
      <c r="AY10" s="47"/>
      <c r="AZ10" s="47"/>
      <c r="BA10" s="47"/>
      <c r="BB10" s="47">
        <f>データ!$W$6</f>
        <v>201.36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115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117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116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42</v>
      </c>
      <c r="O85" s="27" t="str">
        <f>データ!EN6</f>
        <v>【0.56】</v>
      </c>
    </row>
  </sheetData>
  <sheetProtection algorithmName="SHA-512" hashValue="jxFJCTzl/G/oxBdt8g9ozxDCbNKb5tjdOoruLfvDlobPdibBxJQn/Yu3a4Fxq5o2oPpk/kgetTjLS9iZEP0bLA==" saltValue="RKkq/Z6vxX8E+557OCrRf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2019</v>
      </c>
      <c r="C6" s="34">
        <f t="shared" ref="C6:W6" si="3">C7</f>
        <v>23035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青森県　今別町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98.44</v>
      </c>
      <c r="Q6" s="35">
        <f t="shared" si="3"/>
        <v>6520</v>
      </c>
      <c r="R6" s="35">
        <f t="shared" si="3"/>
        <v>2577</v>
      </c>
      <c r="S6" s="35">
        <f t="shared" si="3"/>
        <v>125.27</v>
      </c>
      <c r="T6" s="35">
        <f t="shared" si="3"/>
        <v>20.57</v>
      </c>
      <c r="U6" s="35">
        <f t="shared" si="3"/>
        <v>2517</v>
      </c>
      <c r="V6" s="35">
        <f t="shared" si="3"/>
        <v>12.5</v>
      </c>
      <c r="W6" s="35">
        <f t="shared" si="3"/>
        <v>201.36</v>
      </c>
      <c r="X6" s="36">
        <f>IF(X7="",NA(),X7)</f>
        <v>96.04</v>
      </c>
      <c r="Y6" s="36">
        <f t="shared" ref="Y6:AG6" si="4">IF(Y7="",NA(),Y7)</f>
        <v>104.19</v>
      </c>
      <c r="Z6" s="36">
        <f t="shared" si="4"/>
        <v>111.73</v>
      </c>
      <c r="AA6" s="36">
        <f t="shared" si="4"/>
        <v>79.95</v>
      </c>
      <c r="AB6" s="36">
        <f t="shared" si="4"/>
        <v>99.49</v>
      </c>
      <c r="AC6" s="36">
        <f t="shared" si="4"/>
        <v>76.27</v>
      </c>
      <c r="AD6" s="36">
        <f t="shared" si="4"/>
        <v>77.56</v>
      </c>
      <c r="AE6" s="36">
        <f t="shared" si="4"/>
        <v>78.510000000000005</v>
      </c>
      <c r="AF6" s="36">
        <f t="shared" si="4"/>
        <v>77.91</v>
      </c>
      <c r="AG6" s="36">
        <f t="shared" si="4"/>
        <v>79.099999999999994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1257.02</v>
      </c>
      <c r="BF6" s="36">
        <f t="shared" ref="BF6:BN6" si="7">IF(BF7="",NA(),BF7)</f>
        <v>1555.64</v>
      </c>
      <c r="BG6" s="36">
        <f t="shared" si="7"/>
        <v>1515.18</v>
      </c>
      <c r="BH6" s="36">
        <f t="shared" si="7"/>
        <v>1502.24</v>
      </c>
      <c r="BI6" s="36">
        <f t="shared" si="7"/>
        <v>1452.03</v>
      </c>
      <c r="BJ6" s="36">
        <f t="shared" si="7"/>
        <v>1134.67</v>
      </c>
      <c r="BK6" s="36">
        <f t="shared" si="7"/>
        <v>1144.79</v>
      </c>
      <c r="BL6" s="36">
        <f t="shared" si="7"/>
        <v>1061.58</v>
      </c>
      <c r="BM6" s="36">
        <f t="shared" si="7"/>
        <v>1007.7</v>
      </c>
      <c r="BN6" s="36">
        <f t="shared" si="7"/>
        <v>1018.52</v>
      </c>
      <c r="BO6" s="35" t="str">
        <f>IF(BO7="","",IF(BO7="-","【-】","【"&amp;SUBSTITUTE(TEXT(BO7,"#,##0.00"),"-","△")&amp;"】"))</f>
        <v>【1,084.05】</v>
      </c>
      <c r="BP6" s="36">
        <f>IF(BP7="",NA(),BP7)</f>
        <v>83.9</v>
      </c>
      <c r="BQ6" s="36">
        <f t="shared" ref="BQ6:BY6" si="8">IF(BQ7="",NA(),BQ7)</f>
        <v>96.37</v>
      </c>
      <c r="BR6" s="36">
        <f t="shared" si="8"/>
        <v>94.12</v>
      </c>
      <c r="BS6" s="36">
        <f t="shared" si="8"/>
        <v>73.510000000000005</v>
      </c>
      <c r="BT6" s="36">
        <f t="shared" si="8"/>
        <v>83.02</v>
      </c>
      <c r="BU6" s="36">
        <f t="shared" si="8"/>
        <v>40.6</v>
      </c>
      <c r="BV6" s="36">
        <f t="shared" si="8"/>
        <v>56.04</v>
      </c>
      <c r="BW6" s="36">
        <f t="shared" si="8"/>
        <v>58.52</v>
      </c>
      <c r="BX6" s="36">
        <f t="shared" si="8"/>
        <v>59.22</v>
      </c>
      <c r="BY6" s="36">
        <f t="shared" si="8"/>
        <v>58.79</v>
      </c>
      <c r="BZ6" s="35" t="str">
        <f>IF(BZ7="","",IF(BZ7="-","【-】","【"&amp;SUBSTITUTE(TEXT(BZ7,"#,##0.00"),"-","△")&amp;"】"))</f>
        <v>【53.46】</v>
      </c>
      <c r="CA6" s="36">
        <f>IF(CA7="",NA(),CA7)</f>
        <v>429.84</v>
      </c>
      <c r="CB6" s="36">
        <f t="shared" ref="CB6:CJ6" si="9">IF(CB7="",NA(),CB7)</f>
        <v>375.23</v>
      </c>
      <c r="CC6" s="36">
        <f t="shared" si="9"/>
        <v>383.88</v>
      </c>
      <c r="CD6" s="36">
        <f t="shared" si="9"/>
        <v>506.82</v>
      </c>
      <c r="CE6" s="36">
        <f t="shared" si="9"/>
        <v>451.01</v>
      </c>
      <c r="CF6" s="36">
        <f t="shared" si="9"/>
        <v>440.03</v>
      </c>
      <c r="CG6" s="36">
        <f t="shared" si="9"/>
        <v>304.35000000000002</v>
      </c>
      <c r="CH6" s="36">
        <f t="shared" si="9"/>
        <v>296.3</v>
      </c>
      <c r="CI6" s="36">
        <f t="shared" si="9"/>
        <v>292.89999999999998</v>
      </c>
      <c r="CJ6" s="36">
        <f t="shared" si="9"/>
        <v>298.25</v>
      </c>
      <c r="CK6" s="35" t="str">
        <f>IF(CK7="","",IF(CK7="-","【-】","【"&amp;SUBSTITUTE(TEXT(CK7,"#,##0.00"),"-","△")&amp;"】"))</f>
        <v>【300.47】</v>
      </c>
      <c r="CL6" s="36">
        <f>IF(CL7="",NA(),CL7)</f>
        <v>29.04</v>
      </c>
      <c r="CM6" s="36">
        <f t="shared" ref="CM6:CU6" si="10">IF(CM7="",NA(),CM7)</f>
        <v>54.96</v>
      </c>
      <c r="CN6" s="36">
        <f t="shared" si="10"/>
        <v>54.91</v>
      </c>
      <c r="CO6" s="36">
        <f t="shared" si="10"/>
        <v>54.86</v>
      </c>
      <c r="CP6" s="36">
        <f t="shared" si="10"/>
        <v>54.68</v>
      </c>
      <c r="CQ6" s="36">
        <f t="shared" si="10"/>
        <v>57.29</v>
      </c>
      <c r="CR6" s="36">
        <f t="shared" si="10"/>
        <v>55.9</v>
      </c>
      <c r="CS6" s="36">
        <f t="shared" si="10"/>
        <v>57.3</v>
      </c>
      <c r="CT6" s="36">
        <f t="shared" si="10"/>
        <v>56.76</v>
      </c>
      <c r="CU6" s="36">
        <f t="shared" si="10"/>
        <v>56.04</v>
      </c>
      <c r="CV6" s="35" t="str">
        <f>IF(CV7="","",IF(CV7="-","【-】","【"&amp;SUBSTITUTE(TEXT(CV7,"#,##0.00"),"-","△")&amp;"】"))</f>
        <v>【54.90】</v>
      </c>
      <c r="CW6" s="36">
        <f>IF(CW7="",NA(),CW7)</f>
        <v>83.97</v>
      </c>
      <c r="CX6" s="36">
        <f t="shared" ref="CX6:DF6" si="11">IF(CX7="",NA(),CX7)</f>
        <v>83.63</v>
      </c>
      <c r="CY6" s="36">
        <f t="shared" si="11"/>
        <v>83.02</v>
      </c>
      <c r="CZ6" s="36">
        <f t="shared" si="11"/>
        <v>77.94</v>
      </c>
      <c r="DA6" s="36">
        <f t="shared" si="11"/>
        <v>76.760000000000005</v>
      </c>
      <c r="DB6" s="36">
        <f t="shared" si="11"/>
        <v>73.69</v>
      </c>
      <c r="DC6" s="36">
        <f t="shared" si="11"/>
        <v>73.28</v>
      </c>
      <c r="DD6" s="36">
        <f t="shared" si="11"/>
        <v>72.42</v>
      </c>
      <c r="DE6" s="36">
        <f t="shared" si="11"/>
        <v>73.069999999999993</v>
      </c>
      <c r="DF6" s="36">
        <f t="shared" si="11"/>
        <v>72.78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6">
        <f t="shared" si="14"/>
        <v>0.55000000000000004</v>
      </c>
      <c r="EH6" s="35">
        <f t="shared" si="14"/>
        <v>0</v>
      </c>
      <c r="EI6" s="36">
        <f t="shared" si="14"/>
        <v>0.65</v>
      </c>
      <c r="EJ6" s="36">
        <f t="shared" si="14"/>
        <v>0.53</v>
      </c>
      <c r="EK6" s="36">
        <f t="shared" si="14"/>
        <v>0.72</v>
      </c>
      <c r="EL6" s="36">
        <f t="shared" si="14"/>
        <v>0.53</v>
      </c>
      <c r="EM6" s="36">
        <f t="shared" si="14"/>
        <v>0.71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23035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98.44</v>
      </c>
      <c r="Q7" s="39">
        <v>6520</v>
      </c>
      <c r="R7" s="39">
        <v>2577</v>
      </c>
      <c r="S7" s="39">
        <v>125.27</v>
      </c>
      <c r="T7" s="39">
        <v>20.57</v>
      </c>
      <c r="U7" s="39">
        <v>2517</v>
      </c>
      <c r="V7" s="39">
        <v>12.5</v>
      </c>
      <c r="W7" s="39">
        <v>201.36</v>
      </c>
      <c r="X7" s="39">
        <v>96.04</v>
      </c>
      <c r="Y7" s="39">
        <v>104.19</v>
      </c>
      <c r="Z7" s="39">
        <v>111.73</v>
      </c>
      <c r="AA7" s="39">
        <v>79.95</v>
      </c>
      <c r="AB7" s="39">
        <v>99.49</v>
      </c>
      <c r="AC7" s="39">
        <v>76.27</v>
      </c>
      <c r="AD7" s="39">
        <v>77.56</v>
      </c>
      <c r="AE7" s="39">
        <v>78.510000000000005</v>
      </c>
      <c r="AF7" s="39">
        <v>77.91</v>
      </c>
      <c r="AG7" s="39">
        <v>79.099999999999994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1257.02</v>
      </c>
      <c r="BF7" s="39">
        <v>1555.64</v>
      </c>
      <c r="BG7" s="39">
        <v>1515.18</v>
      </c>
      <c r="BH7" s="39">
        <v>1502.24</v>
      </c>
      <c r="BI7" s="39">
        <v>1452.03</v>
      </c>
      <c r="BJ7" s="39">
        <v>1134.67</v>
      </c>
      <c r="BK7" s="39">
        <v>1144.79</v>
      </c>
      <c r="BL7" s="39">
        <v>1061.58</v>
      </c>
      <c r="BM7" s="39">
        <v>1007.7</v>
      </c>
      <c r="BN7" s="39">
        <v>1018.52</v>
      </c>
      <c r="BO7" s="39">
        <v>1084.05</v>
      </c>
      <c r="BP7" s="39">
        <v>83.9</v>
      </c>
      <c r="BQ7" s="39">
        <v>96.37</v>
      </c>
      <c r="BR7" s="39">
        <v>94.12</v>
      </c>
      <c r="BS7" s="39">
        <v>73.510000000000005</v>
      </c>
      <c r="BT7" s="39">
        <v>83.02</v>
      </c>
      <c r="BU7" s="39">
        <v>40.6</v>
      </c>
      <c r="BV7" s="39">
        <v>56.04</v>
      </c>
      <c r="BW7" s="39">
        <v>58.52</v>
      </c>
      <c r="BX7" s="39">
        <v>59.22</v>
      </c>
      <c r="BY7" s="39">
        <v>58.79</v>
      </c>
      <c r="BZ7" s="39">
        <v>53.46</v>
      </c>
      <c r="CA7" s="39">
        <v>429.84</v>
      </c>
      <c r="CB7" s="39">
        <v>375.23</v>
      </c>
      <c r="CC7" s="39">
        <v>383.88</v>
      </c>
      <c r="CD7" s="39">
        <v>506.82</v>
      </c>
      <c r="CE7" s="39">
        <v>451.01</v>
      </c>
      <c r="CF7" s="39">
        <v>440.03</v>
      </c>
      <c r="CG7" s="39">
        <v>304.35000000000002</v>
      </c>
      <c r="CH7" s="39">
        <v>296.3</v>
      </c>
      <c r="CI7" s="39">
        <v>292.89999999999998</v>
      </c>
      <c r="CJ7" s="39">
        <v>298.25</v>
      </c>
      <c r="CK7" s="39">
        <v>300.47000000000003</v>
      </c>
      <c r="CL7" s="39">
        <v>29.04</v>
      </c>
      <c r="CM7" s="39">
        <v>54.96</v>
      </c>
      <c r="CN7" s="39">
        <v>54.91</v>
      </c>
      <c r="CO7" s="39">
        <v>54.86</v>
      </c>
      <c r="CP7" s="39">
        <v>54.68</v>
      </c>
      <c r="CQ7" s="39">
        <v>57.29</v>
      </c>
      <c r="CR7" s="39">
        <v>55.9</v>
      </c>
      <c r="CS7" s="39">
        <v>57.3</v>
      </c>
      <c r="CT7" s="39">
        <v>56.76</v>
      </c>
      <c r="CU7" s="39">
        <v>56.04</v>
      </c>
      <c r="CV7" s="39">
        <v>54.9</v>
      </c>
      <c r="CW7" s="39">
        <v>83.97</v>
      </c>
      <c r="CX7" s="39">
        <v>83.63</v>
      </c>
      <c r="CY7" s="39">
        <v>83.02</v>
      </c>
      <c r="CZ7" s="39">
        <v>77.94</v>
      </c>
      <c r="DA7" s="39">
        <v>76.760000000000005</v>
      </c>
      <c r="DB7" s="39">
        <v>73.69</v>
      </c>
      <c r="DC7" s="39">
        <v>73.28</v>
      </c>
      <c r="DD7" s="39">
        <v>72.42</v>
      </c>
      <c r="DE7" s="39">
        <v>73.069999999999993</v>
      </c>
      <c r="DF7" s="39">
        <v>72.78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0.55000000000000004</v>
      </c>
      <c r="EH7" s="39">
        <v>0</v>
      </c>
      <c r="EI7" s="39">
        <v>0.65</v>
      </c>
      <c r="EJ7" s="39">
        <v>0.53</v>
      </c>
      <c r="EK7" s="39">
        <v>0.72</v>
      </c>
      <c r="EL7" s="39">
        <v>0.53</v>
      </c>
      <c r="EM7" s="39">
        <v>0.71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阿部 聖</cp:lastModifiedBy>
  <dcterms:created xsi:type="dcterms:W3CDTF">2020-12-04T02:18:46Z</dcterms:created>
  <dcterms:modified xsi:type="dcterms:W3CDTF">2021-02-08T23:47:37Z</dcterms:modified>
  <cp:category/>
</cp:coreProperties>
</file>