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6.2.3\建設水道\水道\★各調査関係\★経営戦略策定\R2\R3.1.20 【令和３年１月29日（金）17時提出期限】公営企業に係る経営比較分析表（令和元年度決算）の分析等について\20210112_公営企業に係る経営比較分析表（令和元年度決算）の分析等について\20210112_公営企業に係る経営比較分析表（令和元年度決算）の分析等について\提出書類\"/>
    </mc:Choice>
  </mc:AlternateContent>
  <workbookProtection workbookAlgorithmName="SHA-512" workbookHashValue="TRkyt2geqSXAXK3N1r/xQreghbpUdQ4yWWODCqcf4XjuzZkkJvCbs0V0DNpEnUCzjaHwplfEwM900k5u3cUzfg==" workbookSaltValue="Q/Vs23RG6WQPTA34hZjyTA==" workbookSpinCount="100000" lockStructure="1"/>
  <bookViews>
    <workbookView xWindow="0" yWindow="0" windowWidth="13185" windowHeight="6525"/>
  </bookViews>
  <sheets>
    <sheet name="法非適用_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L85" i="4" s="1"/>
  <c r="DF6" i="5"/>
  <c r="DE6" i="5"/>
  <c r="DD6" i="5"/>
  <c r="DC6" i="5"/>
  <c r="DB6" i="5"/>
  <c r="DA6" i="5"/>
  <c r="CZ6" i="5"/>
  <c r="CY6" i="5"/>
  <c r="CX6" i="5"/>
  <c r="CW6" i="5"/>
  <c r="CV6" i="5"/>
  <c r="K85" i="4" s="1"/>
  <c r="CU6" i="5"/>
  <c r="CT6" i="5"/>
  <c r="CS6" i="5"/>
  <c r="CR6" i="5"/>
  <c r="CQ6" i="5"/>
  <c r="CP6" i="5"/>
  <c r="CO6" i="5"/>
  <c r="CN6" i="5"/>
  <c r="CM6" i="5"/>
  <c r="CL6" i="5"/>
  <c r="CK6" i="5"/>
  <c r="J85" i="4" s="1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AT10" i="4" s="1"/>
  <c r="U6" i="5"/>
  <c r="AL10" i="4" s="1"/>
  <c r="T6" i="5"/>
  <c r="S6" i="5"/>
  <c r="AT8" i="4" s="1"/>
  <c r="R6" i="5"/>
  <c r="Q6" i="5"/>
  <c r="P6" i="5"/>
  <c r="O6" i="5"/>
  <c r="I10" i="4" s="1"/>
  <c r="N6" i="5"/>
  <c r="M6" i="5"/>
  <c r="L6" i="5"/>
  <c r="K6" i="5"/>
  <c r="J6" i="5"/>
  <c r="I8" i="4" s="1"/>
  <c r="I6" i="5"/>
  <c r="B8" i="4" s="1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I85" i="4"/>
  <c r="H85" i="4"/>
  <c r="BB10" i="4"/>
  <c r="W10" i="4"/>
  <c r="P10" i="4"/>
  <c r="B10" i="4"/>
  <c r="BB8" i="4"/>
  <c r="AL8" i="4"/>
  <c r="AD8" i="4"/>
  <c r="W8" i="4"/>
  <c r="P8" i="4"/>
  <c r="B6" i="4"/>
</calcChain>
</file>

<file path=xl/sharedStrings.xml><?xml version="1.0" encoding="utf-8"?>
<sst xmlns="http://schemas.openxmlformats.org/spreadsheetml/2006/main" count="233" uniqueCount="118">
  <si>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</si>
  <si>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</si>
  <si>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</si>
  <si>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</si>
  <si>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</si>
  <si>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</si>
  <si>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</si>
  <si>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</si>
  <si>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</si>
  <si>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</si>
  <si>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</si>
  <si>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</si>
  <si>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</si>
  <si>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</si>
  <si>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</si>
  <si>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</si>
  <si>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</si>
  <si>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</si>
  <si>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</si>
  <si>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</si>
  <si>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</si>
  <si>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</si>
  <si>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</si>
  <si>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</si>
  <si>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</si>
  <si>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</si>
  <si>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</si>
  <si>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</si>
  <si>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</si>
  <si>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</si>
  <si>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</si>
  <si>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</si>
  <si>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</si>
  <si>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</si>
  <si>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</si>
  <si>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</si>
  <si>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</si>
  <si>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</si>
  <si>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</si>
  <si>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</si>
  <si>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</si>
  <si>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</si>
  <si>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</si>
  <si>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</si>
  <si>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</si>
  <si>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</si>
  <si>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</si>
  <si>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</si>
  <si>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</si>
  <si>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</si>
  <si>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</si>
  <si>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</si>
  <si>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</si>
  <si>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</si>
  <si>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</si>
  <si>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</si>
  <si>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</si>
  <si>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</si>
  <si>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</si>
  <si>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</si>
  <si>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</si>
  <si>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</si>
  <si>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</si>
  <si>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</si>
  <si>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</si>
  <si>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</si>
  <si>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</si>
  <si>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</si>
  <si>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</si>
  <si>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</si>
  <si>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</si>
  <si>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</si>
  <si>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</si>
  <si>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</si>
  <si>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</si>
  <si>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</si>
  <si>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</si>
  <si>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</si>
  <si>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</si>
  <si>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</si>
  <si>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</si>
  <si>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</si>
  <si>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</si>
  <si>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</si>
  <si>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</si>
  <si>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</si>
  <si>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</si>
  <si>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</si>
  <si>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</si>
  <si>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</si>
  <si>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</si>
  <si>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</si>
  <si>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</si>
  <si>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</si>
  <si>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</si>
  <si>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</si>
  <si>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青森県　今別町</t>
  </si>
  <si>
    <t>法非適用</t>
  </si>
  <si>
    <t>水道事業</t>
  </si>
  <si>
    <t>簡易水道事業</t>
  </si>
  <si>
    <t>D3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</si>
  <si>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</si>
  <si>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</si>
  <si>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</si>
  <si>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</si>
  <si>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</si>
  <si>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</si>
  <si>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</si>
  <si>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</si>
  <si>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</si>
  <si>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</si>
  <si>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</si>
  <si>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</si>
  <si>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</si>
  <si>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</si>
  <si>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①収益的収支比率(％)について、H30年数値と比較して19.54％プラス、当該値99.49のほぼ均衡が保たれた状態に回復している。
④27・28年度に実施した簡易水道統合事業以降、大規模な施設及び管路更新は実施していない為、緩やかな減少傾向となっている。
⑤料金回収率が対前年度比で若干回復傾向になった。
⑥前年度からは減少傾向になったものの、年間総有収水量は減少傾向にあるため、今後も同程度若しくは増額になる想定である。
⑦今後も同程度の水準を維持するよう努める。
⑧類似団体平均値は超えているものの、年間総有収水量の減少により、今後も減少の傾向にある。</t>
    <rPh sb="1" eb="3">
      <t>シュウエキ</t>
    </rPh>
    <rPh sb="3" eb="4">
      <t>テキ</t>
    </rPh>
    <rPh sb="4" eb="6">
      <t>シュウシ</t>
    </rPh>
    <rPh sb="6" eb="8">
      <t>ヒリツ</t>
    </rPh>
    <rPh sb="19" eb="20">
      <t>ネン</t>
    </rPh>
    <rPh sb="20" eb="22">
      <t>スウチ</t>
    </rPh>
    <rPh sb="23" eb="25">
      <t>ヒカク</t>
    </rPh>
    <rPh sb="37" eb="39">
      <t>トウガイ</t>
    </rPh>
    <rPh sb="39" eb="40">
      <t>チ</t>
    </rPh>
    <rPh sb="48" eb="50">
      <t>キンコウ</t>
    </rPh>
    <rPh sb="51" eb="52">
      <t>タモ</t>
    </rPh>
    <rPh sb="55" eb="57">
      <t>ジョウタイ</t>
    </rPh>
    <rPh sb="58" eb="60">
      <t>カイフク</t>
    </rPh>
    <rPh sb="72" eb="74">
      <t>ネンド</t>
    </rPh>
    <rPh sb="75" eb="77">
      <t>ジッシ</t>
    </rPh>
    <rPh sb="79" eb="83">
      <t>カンイスイドウ</t>
    </rPh>
    <rPh sb="83" eb="85">
      <t>トウゴウ</t>
    </rPh>
    <rPh sb="85" eb="87">
      <t>ジギョウ</t>
    </rPh>
    <rPh sb="87" eb="89">
      <t>イコウ</t>
    </rPh>
    <rPh sb="90" eb="93">
      <t>ダイキボ</t>
    </rPh>
    <rPh sb="94" eb="96">
      <t>シセツ</t>
    </rPh>
    <rPh sb="96" eb="97">
      <t>オヨ</t>
    </rPh>
    <rPh sb="98" eb="100">
      <t>カンロ</t>
    </rPh>
    <rPh sb="100" eb="102">
      <t>コウシン</t>
    </rPh>
    <rPh sb="103" eb="105">
      <t>ジッシ</t>
    </rPh>
    <rPh sb="110" eb="111">
      <t>タメ</t>
    </rPh>
    <rPh sb="112" eb="113">
      <t>ユル</t>
    </rPh>
    <rPh sb="116" eb="120">
      <t>ゲンショウケイコウ</t>
    </rPh>
    <rPh sb="129" eb="131">
      <t>リョウキン</t>
    </rPh>
    <rPh sb="131" eb="134">
      <t>カイシュウリツ</t>
    </rPh>
    <rPh sb="135" eb="136">
      <t>タイ</t>
    </rPh>
    <rPh sb="136" eb="140">
      <t>ゼンネンドヒ</t>
    </rPh>
    <rPh sb="141" eb="143">
      <t>ジャッカン</t>
    </rPh>
    <rPh sb="143" eb="145">
      <t>カイフク</t>
    </rPh>
    <rPh sb="145" eb="147">
      <t>ケイコウ</t>
    </rPh>
    <rPh sb="213" eb="215">
      <t>コンゴ</t>
    </rPh>
    <rPh sb="216" eb="219">
      <t>ドウテイド</t>
    </rPh>
    <rPh sb="220" eb="222">
      <t>スイジュン</t>
    </rPh>
    <rPh sb="223" eb="225">
      <t>イジ</t>
    </rPh>
    <rPh sb="229" eb="230">
      <t>ツト</t>
    </rPh>
    <rPh sb="235" eb="237">
      <t>ルイジ</t>
    </rPh>
    <rPh sb="237" eb="239">
      <t>ダンタイ</t>
    </rPh>
    <rPh sb="239" eb="242">
      <t>ヘイキンチ</t>
    </rPh>
    <rPh sb="243" eb="244">
      <t>コ</t>
    </rPh>
    <phoneticPr fontId="4"/>
  </si>
  <si>
    <t>今後、企業債償還金の割合が増加する見込みである。施設の維持管理に努め、毎月の検針業務により漏水事象の早期発見・早期修復による供給欠損の減少を図る。また、少子高齢化、人口減少により、給水収支の悪化も特定されるが、利用者負担も考慮に入れ、料金体系の改定等を検討し、財源確保に努める。</t>
    <rPh sb="0" eb="2">
      <t>コンゴ</t>
    </rPh>
    <rPh sb="3" eb="5">
      <t>キギョウ</t>
    </rPh>
    <rPh sb="5" eb="6">
      <t>サイ</t>
    </rPh>
    <rPh sb="6" eb="9">
      <t>ショウカンキン</t>
    </rPh>
    <rPh sb="10" eb="12">
      <t>ワリアイ</t>
    </rPh>
    <rPh sb="13" eb="15">
      <t>ゾウカ</t>
    </rPh>
    <rPh sb="17" eb="19">
      <t>ミコ</t>
    </rPh>
    <rPh sb="24" eb="26">
      <t>シセツ</t>
    </rPh>
    <rPh sb="27" eb="31">
      <t>イジカンリ</t>
    </rPh>
    <rPh sb="32" eb="33">
      <t>ツト</t>
    </rPh>
    <rPh sb="35" eb="37">
      <t>マイツキ</t>
    </rPh>
    <rPh sb="38" eb="40">
      <t>ケンシン</t>
    </rPh>
    <rPh sb="40" eb="42">
      <t>ギョウム</t>
    </rPh>
    <rPh sb="45" eb="47">
      <t>ロウスイ</t>
    </rPh>
    <rPh sb="47" eb="49">
      <t>ジショウ</t>
    </rPh>
    <rPh sb="50" eb="54">
      <t>ソウキハッケン</t>
    </rPh>
    <rPh sb="55" eb="57">
      <t>ソウキ</t>
    </rPh>
    <rPh sb="57" eb="59">
      <t>シュウフク</t>
    </rPh>
    <rPh sb="62" eb="64">
      <t>キョウキュウ</t>
    </rPh>
    <rPh sb="64" eb="66">
      <t>ケッソン</t>
    </rPh>
    <rPh sb="67" eb="69">
      <t>ゲンショウ</t>
    </rPh>
    <rPh sb="70" eb="71">
      <t>ハカ</t>
    </rPh>
    <rPh sb="76" eb="81">
      <t>ショウシコウレイカ</t>
    </rPh>
    <rPh sb="82" eb="86">
      <t>ジンコウゲンショウ</t>
    </rPh>
    <rPh sb="90" eb="92">
      <t>キュウスイ</t>
    </rPh>
    <rPh sb="92" eb="94">
      <t>シュウシ</t>
    </rPh>
    <rPh sb="95" eb="97">
      <t>アッッカ</t>
    </rPh>
    <rPh sb="98" eb="100">
      <t>トクテイ</t>
    </rPh>
    <rPh sb="105" eb="108">
      <t>リヨウシャ</t>
    </rPh>
    <rPh sb="108" eb="110">
      <t>フタン</t>
    </rPh>
    <rPh sb="111" eb="113">
      <t>コウリョ</t>
    </rPh>
    <rPh sb="114" eb="115">
      <t>イ</t>
    </rPh>
    <rPh sb="117" eb="121">
      <t>リョウキンタイケイ</t>
    </rPh>
    <rPh sb="122" eb="124">
      <t>カイテイ</t>
    </rPh>
    <rPh sb="124" eb="125">
      <t>トウ</t>
    </rPh>
    <rPh sb="126" eb="128">
      <t>ケントウ</t>
    </rPh>
    <rPh sb="130" eb="134">
      <t>ザイゲンカクホ</t>
    </rPh>
    <rPh sb="135" eb="136">
      <t>ツト</t>
    </rPh>
    <phoneticPr fontId="4"/>
  </si>
  <si>
    <t>③管路更新について平成5年度から平成20年度にかけての老朽管更新事業により配水管が更新されている。また、平成26年度には二股地区において、今別蟹田線道路改築工事に合わせ、沿線布設管路の更新事業を実施している。H30年度には、広域消防分署新築に伴う管路更新工事が実施された為、更新率の上昇がみられた。</t>
    <rPh sb="1" eb="3">
      <t>カンロ</t>
    </rPh>
    <rPh sb="3" eb="5">
      <t>コウシン</t>
    </rPh>
    <rPh sb="9" eb="11">
      <t>ヘイセイ</t>
    </rPh>
    <rPh sb="12" eb="14">
      <t>ネンド</t>
    </rPh>
    <rPh sb="16" eb="18">
      <t>ヘイセイ</t>
    </rPh>
    <rPh sb="20" eb="22">
      <t>ネンド</t>
    </rPh>
    <rPh sb="107" eb="109">
      <t>ネンド</t>
    </rPh>
    <rPh sb="112" eb="114">
      <t>コウイキ</t>
    </rPh>
    <rPh sb="114" eb="116">
      <t>ショウボウ</t>
    </rPh>
    <rPh sb="116" eb="118">
      <t>ブンショ</t>
    </rPh>
    <rPh sb="118" eb="120">
      <t>シンチク</t>
    </rPh>
    <rPh sb="121" eb="122">
      <t>トモナ</t>
    </rPh>
    <rPh sb="123" eb="125">
      <t>カンロ</t>
    </rPh>
    <rPh sb="125" eb="127">
      <t>コウシン</t>
    </rPh>
    <rPh sb="127" eb="129">
      <t>コウジ</t>
    </rPh>
    <rPh sb="130" eb="132">
      <t>ジッシ</t>
    </rPh>
    <rPh sb="135" eb="136">
      <t>タメ</t>
    </rPh>
    <rPh sb="137" eb="139">
      <t>コウシン</t>
    </rPh>
    <rPh sb="139" eb="140">
      <t>リツ</t>
    </rPh>
    <rPh sb="141" eb="143">
      <t>ジョウショウ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</si>
</sst>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&quot;H&quot;yy"/>
    <numFmt numFmtId="180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0.55000000000000004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A6C-421E-B251-51A36136AA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981008"/>
        <c:axId val="175981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0.65</c:v>
                </c:pt>
                <c:pt idx="1">
                  <c:v>0.53</c:v>
                </c:pt>
                <c:pt idx="2">
                  <c:v>0.72</c:v>
                </c:pt>
                <c:pt idx="3">
                  <c:v>0.53</c:v>
                </c:pt>
                <c:pt idx="4">
                  <c:v>0.71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A6C-421E-B251-51A36136AA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981008"/>
        <c:axId val="175981400"/>
      </c:lineChart>
      <c:dateAx>
        <c:axId val="17598100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75981400"/>
        <c:crosses val="autoZero"/>
        <c:auto val="1"/>
        <c:lblOffset val="100"/>
        <c:baseTimeUnit val="years"/>
      </c:dateAx>
      <c:valAx>
        <c:axId val="175981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5981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29.04</c:v>
                </c:pt>
                <c:pt idx="1">
                  <c:v>54.96</c:v>
                </c:pt>
                <c:pt idx="2">
                  <c:v>54.91</c:v>
                </c:pt>
                <c:pt idx="3">
                  <c:v>54.86</c:v>
                </c:pt>
                <c:pt idx="4">
                  <c:v>54.68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84C-4B3E-917B-9EB5065CBC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179128"/>
        <c:axId val="178183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57.29</c:v>
                </c:pt>
                <c:pt idx="1">
                  <c:v>55.9</c:v>
                </c:pt>
                <c:pt idx="2">
                  <c:v>57.3</c:v>
                </c:pt>
                <c:pt idx="3">
                  <c:v>56.76</c:v>
                </c:pt>
                <c:pt idx="4">
                  <c:v>56.04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84C-4B3E-917B-9EB5065CBC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179128"/>
        <c:axId val="178183048"/>
      </c:lineChart>
      <c:dateAx>
        <c:axId val="1781791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78183048"/>
        <c:crosses val="autoZero"/>
        <c:auto val="1"/>
        <c:lblOffset val="100"/>
        <c:baseTimeUnit val="years"/>
      </c:dateAx>
      <c:valAx>
        <c:axId val="178183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81791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83.97</c:v>
                </c:pt>
                <c:pt idx="1">
                  <c:v>83.63</c:v>
                </c:pt>
                <c:pt idx="2">
                  <c:v>83.02</c:v>
                </c:pt>
                <c:pt idx="3">
                  <c:v>77.94</c:v>
                </c:pt>
                <c:pt idx="4">
                  <c:v>76.760000000000005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09-406C-BF8D-2A3EAEF6F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180696"/>
        <c:axId val="178182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73.69</c:v>
                </c:pt>
                <c:pt idx="1">
                  <c:v>73.28</c:v>
                </c:pt>
                <c:pt idx="2">
                  <c:v>72.42</c:v>
                </c:pt>
                <c:pt idx="3">
                  <c:v>73.069999999999993</c:v>
                </c:pt>
                <c:pt idx="4">
                  <c:v>72.78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909-406C-BF8D-2A3EAEF6F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180696"/>
        <c:axId val="178182264"/>
      </c:lineChart>
      <c:dateAx>
        <c:axId val="1781806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78182264"/>
        <c:crosses val="autoZero"/>
        <c:auto val="1"/>
        <c:lblOffset val="100"/>
        <c:baseTimeUnit val="years"/>
      </c:dateAx>
      <c:valAx>
        <c:axId val="178182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8180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96.04</c:v>
                </c:pt>
                <c:pt idx="1">
                  <c:v>104.19</c:v>
                </c:pt>
                <c:pt idx="2">
                  <c:v>111.73</c:v>
                </c:pt>
                <c:pt idx="3">
                  <c:v>79.95</c:v>
                </c:pt>
                <c:pt idx="4">
                  <c:v>99.49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4F-4C96-88B1-CFED66CA7B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986104"/>
        <c:axId val="175986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76.27</c:v>
                </c:pt>
                <c:pt idx="1">
                  <c:v>77.56</c:v>
                </c:pt>
                <c:pt idx="2">
                  <c:v>78.510000000000005</c:v>
                </c:pt>
                <c:pt idx="3">
                  <c:v>77.91</c:v>
                </c:pt>
                <c:pt idx="4">
                  <c:v>79.099999999999994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E4F-4C96-88B1-CFED66CA7B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986104"/>
        <c:axId val="175986496"/>
      </c:lineChart>
      <c:dateAx>
        <c:axId val="1759861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75986496"/>
        <c:crosses val="autoZero"/>
        <c:auto val="1"/>
        <c:lblOffset val="100"/>
        <c:baseTimeUnit val="years"/>
      </c:dateAx>
      <c:valAx>
        <c:axId val="175986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5986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F2E-4B3B-A499-FCD823E46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984928"/>
        <c:axId val="175986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F2E-4B3B-A499-FCD823E46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984928"/>
        <c:axId val="175986888"/>
      </c:lineChart>
      <c:dateAx>
        <c:axId val="1759849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75986888"/>
        <c:crosses val="autoZero"/>
        <c:auto val="1"/>
        <c:lblOffset val="100"/>
        <c:baseTimeUnit val="years"/>
      </c:dateAx>
      <c:valAx>
        <c:axId val="175986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5984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D75-4417-AC0D-DE1046C1A1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754584"/>
        <c:axId val="177755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D75-4417-AC0D-DE1046C1A1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754584"/>
        <c:axId val="177755368"/>
      </c:lineChart>
      <c:dateAx>
        <c:axId val="1777545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77755368"/>
        <c:crosses val="autoZero"/>
        <c:auto val="1"/>
        <c:lblOffset val="100"/>
        <c:baseTimeUnit val="years"/>
      </c:dateAx>
      <c:valAx>
        <c:axId val="177755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77545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274-49D8-86C8-64FACBF29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754976"/>
        <c:axId val="177760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274-49D8-86C8-64FACBF29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754976"/>
        <c:axId val="177760464"/>
      </c:lineChart>
      <c:dateAx>
        <c:axId val="1777549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77760464"/>
        <c:crosses val="autoZero"/>
        <c:auto val="1"/>
        <c:lblOffset val="100"/>
        <c:baseTimeUnit val="years"/>
      </c:dateAx>
      <c:valAx>
        <c:axId val="177760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77549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04-4CD0-BAD6-79BB232291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756936"/>
        <c:axId val="177757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404-4CD0-BAD6-79BB232291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756936"/>
        <c:axId val="177757328"/>
      </c:lineChart>
      <c:dateAx>
        <c:axId val="177756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77757328"/>
        <c:crosses val="autoZero"/>
        <c:auto val="1"/>
        <c:lblOffset val="100"/>
        <c:baseTimeUnit val="years"/>
      </c:dateAx>
      <c:valAx>
        <c:axId val="177757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7756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1257.02</c:v>
                </c:pt>
                <c:pt idx="1">
                  <c:v>1555.64</c:v>
                </c:pt>
                <c:pt idx="2">
                  <c:v>1515.18</c:v>
                </c:pt>
                <c:pt idx="3">
                  <c:v>1502.24</c:v>
                </c:pt>
                <c:pt idx="4">
                  <c:v>1452.03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8E-48B3-BAB8-04F7DF5D0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758896"/>
        <c:axId val="177760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1134.67</c:v>
                </c:pt>
                <c:pt idx="1">
                  <c:v>1144.79</c:v>
                </c:pt>
                <c:pt idx="2">
                  <c:v>1061.58</c:v>
                </c:pt>
                <c:pt idx="3">
                  <c:v>1007.7</c:v>
                </c:pt>
                <c:pt idx="4">
                  <c:v>1018.52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78E-48B3-BAB8-04F7DF5D0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758896"/>
        <c:axId val="177760072"/>
      </c:lineChart>
      <c:dateAx>
        <c:axId val="1777588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77760072"/>
        <c:crosses val="autoZero"/>
        <c:auto val="1"/>
        <c:lblOffset val="100"/>
        <c:baseTimeUnit val="years"/>
      </c:dateAx>
      <c:valAx>
        <c:axId val="177760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7758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83.9</c:v>
                </c:pt>
                <c:pt idx="1">
                  <c:v>96.37</c:v>
                </c:pt>
                <c:pt idx="2">
                  <c:v>94.12</c:v>
                </c:pt>
                <c:pt idx="3">
                  <c:v>73.510000000000005</c:v>
                </c:pt>
                <c:pt idx="4">
                  <c:v>83.02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533-4D04-89E9-C7D0216E9C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183832"/>
        <c:axId val="178185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40.6</c:v>
                </c:pt>
                <c:pt idx="1">
                  <c:v>56.04</c:v>
                </c:pt>
                <c:pt idx="2">
                  <c:v>58.52</c:v>
                </c:pt>
                <c:pt idx="3">
                  <c:v>59.22</c:v>
                </c:pt>
                <c:pt idx="4">
                  <c:v>58.79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533-4D04-89E9-C7D0216E9C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183832"/>
        <c:axId val="178185008"/>
      </c:lineChart>
      <c:dateAx>
        <c:axId val="178183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78185008"/>
        <c:crosses val="autoZero"/>
        <c:auto val="1"/>
        <c:lblOffset val="100"/>
        <c:baseTimeUnit val="years"/>
      </c:dateAx>
      <c:valAx>
        <c:axId val="178185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8183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429.84</c:v>
                </c:pt>
                <c:pt idx="1">
                  <c:v>375.23</c:v>
                </c:pt>
                <c:pt idx="2">
                  <c:v>383.88</c:v>
                </c:pt>
                <c:pt idx="3">
                  <c:v>506.82</c:v>
                </c:pt>
                <c:pt idx="4">
                  <c:v>451.01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90B-4CF8-B76C-73CCCF43FC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177560"/>
        <c:axId val="178183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440.03</c:v>
                </c:pt>
                <c:pt idx="1">
                  <c:v>304.35000000000002</c:v>
                </c:pt>
                <c:pt idx="2">
                  <c:v>296.3</c:v>
                </c:pt>
                <c:pt idx="3">
                  <c:v>292.89999999999998</c:v>
                </c:pt>
                <c:pt idx="4">
                  <c:v>298.25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90B-4CF8-B76C-73CCCF43FC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177560"/>
        <c:axId val="178183440"/>
      </c:lineChart>
      <c:dateAx>
        <c:axId val="1781775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78183440"/>
        <c:crosses val="autoZero"/>
        <c:auto val="1"/>
        <c:lblOffset val="100"/>
        <c:baseTimeUnit val="years"/>
      </c:dateAx>
      <c:valAx>
        <c:axId val="178183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81775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【1,084.05】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【300.47】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V46" zoomScale="80" zoomScaleNormal="80" workbookViewId="0">
      <selection activeCell="AY59" sqref="AY59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4" t="s">
        <v>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</row>
    <row r="3" spans="1:78" ht="9.75" customHeight="1" x14ac:dyDescent="0.15">
      <c r="A3" s="2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</row>
    <row r="4" spans="1:78" ht="9.75" customHeight="1" x14ac:dyDescent="0.15">
      <c r="A4" s="2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5" t="str">
        <f>データ!H6</f>
        <v>青森県　今別町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6" t="s">
        <v>1</v>
      </c>
      <c r="C7" s="46"/>
      <c r="D7" s="46"/>
      <c r="E7" s="46"/>
      <c r="F7" s="46"/>
      <c r="G7" s="46"/>
      <c r="H7" s="46"/>
      <c r="I7" s="46" t="s">
        <v>2</v>
      </c>
      <c r="J7" s="46"/>
      <c r="K7" s="46"/>
      <c r="L7" s="46"/>
      <c r="M7" s="46"/>
      <c r="N7" s="46"/>
      <c r="O7" s="46"/>
      <c r="P7" s="46" t="s">
        <v>3</v>
      </c>
      <c r="Q7" s="46"/>
      <c r="R7" s="46"/>
      <c r="S7" s="46"/>
      <c r="T7" s="46"/>
      <c r="U7" s="46"/>
      <c r="V7" s="46"/>
      <c r="W7" s="46" t="s">
        <v>4</v>
      </c>
      <c r="X7" s="46"/>
      <c r="Y7" s="46"/>
      <c r="Z7" s="46"/>
      <c r="AA7" s="46"/>
      <c r="AB7" s="46"/>
      <c r="AC7" s="46"/>
      <c r="AD7" s="46" t="s">
        <v>5</v>
      </c>
      <c r="AE7" s="46"/>
      <c r="AF7" s="46"/>
      <c r="AG7" s="46"/>
      <c r="AH7" s="46"/>
      <c r="AI7" s="46"/>
      <c r="AJ7" s="46"/>
      <c r="AK7" s="2"/>
      <c r="AL7" s="46" t="s">
        <v>6</v>
      </c>
      <c r="AM7" s="46"/>
      <c r="AN7" s="46"/>
      <c r="AO7" s="46"/>
      <c r="AP7" s="46"/>
      <c r="AQ7" s="46"/>
      <c r="AR7" s="46"/>
      <c r="AS7" s="46"/>
      <c r="AT7" s="46" t="s">
        <v>7</v>
      </c>
      <c r="AU7" s="46"/>
      <c r="AV7" s="46"/>
      <c r="AW7" s="46"/>
      <c r="AX7" s="46"/>
      <c r="AY7" s="46"/>
      <c r="AZ7" s="46"/>
      <c r="BA7" s="46"/>
      <c r="BB7" s="46" t="s">
        <v>8</v>
      </c>
      <c r="BC7" s="46"/>
      <c r="BD7" s="46"/>
      <c r="BE7" s="46"/>
      <c r="BF7" s="46"/>
      <c r="BG7" s="46"/>
      <c r="BH7" s="46"/>
      <c r="BI7" s="46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50" t="str">
        <f>データ!$I$6</f>
        <v>法非適用</v>
      </c>
      <c r="C8" s="50"/>
      <c r="D8" s="50"/>
      <c r="E8" s="50"/>
      <c r="F8" s="50"/>
      <c r="G8" s="50"/>
      <c r="H8" s="50"/>
      <c r="I8" s="50" t="str">
        <f>データ!$J$6</f>
        <v>水道事業</v>
      </c>
      <c r="J8" s="50"/>
      <c r="K8" s="50"/>
      <c r="L8" s="50"/>
      <c r="M8" s="50"/>
      <c r="N8" s="50"/>
      <c r="O8" s="50"/>
      <c r="P8" s="50" t="str">
        <f>データ!$K$6</f>
        <v>簡易水道事業</v>
      </c>
      <c r="Q8" s="50"/>
      <c r="R8" s="50"/>
      <c r="S8" s="50"/>
      <c r="T8" s="50"/>
      <c r="U8" s="50"/>
      <c r="V8" s="50"/>
      <c r="W8" s="50" t="str">
        <f>データ!$L$6</f>
        <v>D3</v>
      </c>
      <c r="X8" s="50"/>
      <c r="Y8" s="50"/>
      <c r="Z8" s="50"/>
      <c r="AA8" s="50"/>
      <c r="AB8" s="50"/>
      <c r="AC8" s="50"/>
      <c r="AD8" s="50" t="str">
        <f>データ!$M$6</f>
        <v>非設置</v>
      </c>
      <c r="AE8" s="50"/>
      <c r="AF8" s="50"/>
      <c r="AG8" s="50"/>
      <c r="AH8" s="50"/>
      <c r="AI8" s="50"/>
      <c r="AJ8" s="50"/>
      <c r="AK8" s="2"/>
      <c r="AL8" s="51">
        <f>データ!$R$6</f>
        <v>2577</v>
      </c>
      <c r="AM8" s="51"/>
      <c r="AN8" s="51"/>
      <c r="AO8" s="51"/>
      <c r="AP8" s="51"/>
      <c r="AQ8" s="51"/>
      <c r="AR8" s="51"/>
      <c r="AS8" s="51"/>
      <c r="AT8" s="47">
        <f>データ!$S$6</f>
        <v>125.27</v>
      </c>
      <c r="AU8" s="47"/>
      <c r="AV8" s="47"/>
      <c r="AW8" s="47"/>
      <c r="AX8" s="47"/>
      <c r="AY8" s="47"/>
      <c r="AZ8" s="47"/>
      <c r="BA8" s="47"/>
      <c r="BB8" s="47">
        <f>データ!$T$6</f>
        <v>20.57</v>
      </c>
      <c r="BC8" s="47"/>
      <c r="BD8" s="47"/>
      <c r="BE8" s="47"/>
      <c r="BF8" s="47"/>
      <c r="BG8" s="47"/>
      <c r="BH8" s="47"/>
      <c r="BI8" s="47"/>
      <c r="BJ8" s="3"/>
      <c r="BK8" s="3"/>
      <c r="BL8" s="48" t="s">
        <v>10</v>
      </c>
      <c r="BM8" s="49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6" t="s">
        <v>12</v>
      </c>
      <c r="C9" s="46"/>
      <c r="D9" s="46"/>
      <c r="E9" s="46"/>
      <c r="F9" s="46"/>
      <c r="G9" s="46"/>
      <c r="H9" s="46"/>
      <c r="I9" s="46" t="s">
        <v>13</v>
      </c>
      <c r="J9" s="46"/>
      <c r="K9" s="46"/>
      <c r="L9" s="46"/>
      <c r="M9" s="46"/>
      <c r="N9" s="46"/>
      <c r="O9" s="46"/>
      <c r="P9" s="46" t="s">
        <v>14</v>
      </c>
      <c r="Q9" s="46"/>
      <c r="R9" s="46"/>
      <c r="S9" s="46"/>
      <c r="T9" s="46"/>
      <c r="U9" s="46"/>
      <c r="V9" s="46"/>
      <c r="W9" s="46" t="s">
        <v>15</v>
      </c>
      <c r="X9" s="46"/>
      <c r="Y9" s="46"/>
      <c r="Z9" s="46"/>
      <c r="AA9" s="46"/>
      <c r="AB9" s="46"/>
      <c r="AC9" s="46"/>
      <c r="AD9" s="2"/>
      <c r="AE9" s="2"/>
      <c r="AF9" s="2"/>
      <c r="AG9" s="2"/>
      <c r="AH9" s="3"/>
      <c r="AI9" s="2"/>
      <c r="AJ9" s="2"/>
      <c r="AK9" s="2"/>
      <c r="AL9" s="46" t="s">
        <v>16</v>
      </c>
      <c r="AM9" s="46"/>
      <c r="AN9" s="46"/>
      <c r="AO9" s="46"/>
      <c r="AP9" s="46"/>
      <c r="AQ9" s="46"/>
      <c r="AR9" s="46"/>
      <c r="AS9" s="46"/>
      <c r="AT9" s="46" t="s">
        <v>17</v>
      </c>
      <c r="AU9" s="46"/>
      <c r="AV9" s="46"/>
      <c r="AW9" s="46"/>
      <c r="AX9" s="46"/>
      <c r="AY9" s="46"/>
      <c r="AZ9" s="46"/>
      <c r="BA9" s="46"/>
      <c r="BB9" s="46" t="s">
        <v>18</v>
      </c>
      <c r="BC9" s="46"/>
      <c r="BD9" s="46"/>
      <c r="BE9" s="46"/>
      <c r="BF9" s="46"/>
      <c r="BG9" s="46"/>
      <c r="BH9" s="46"/>
      <c r="BI9" s="46"/>
      <c r="BJ9" s="3"/>
      <c r="BK9" s="3"/>
      <c r="BL9" s="52" t="s">
        <v>19</v>
      </c>
      <c r="BM9" s="53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7" t="str">
        <f>データ!$N$6</f>
        <v>-</v>
      </c>
      <c r="C10" s="47"/>
      <c r="D10" s="47"/>
      <c r="E10" s="47"/>
      <c r="F10" s="47"/>
      <c r="G10" s="47"/>
      <c r="H10" s="47"/>
      <c r="I10" s="47" t="str">
        <f>データ!$O$6</f>
        <v>該当数値なし</v>
      </c>
      <c r="J10" s="47"/>
      <c r="K10" s="47"/>
      <c r="L10" s="47"/>
      <c r="M10" s="47"/>
      <c r="N10" s="47"/>
      <c r="O10" s="47"/>
      <c r="P10" s="47">
        <f>データ!$P$6</f>
        <v>98.44</v>
      </c>
      <c r="Q10" s="47"/>
      <c r="R10" s="47"/>
      <c r="S10" s="47"/>
      <c r="T10" s="47"/>
      <c r="U10" s="47"/>
      <c r="V10" s="47"/>
      <c r="W10" s="51">
        <f>データ!$Q$6</f>
        <v>6520</v>
      </c>
      <c r="X10" s="51"/>
      <c r="Y10" s="51"/>
      <c r="Z10" s="51"/>
      <c r="AA10" s="51"/>
      <c r="AB10" s="51"/>
      <c r="AC10" s="51"/>
      <c r="AD10" s="2"/>
      <c r="AE10" s="2"/>
      <c r="AF10" s="2"/>
      <c r="AG10" s="2"/>
      <c r="AH10" s="2"/>
      <c r="AI10" s="2"/>
      <c r="AJ10" s="2"/>
      <c r="AK10" s="2"/>
      <c r="AL10" s="51">
        <f>データ!$U$6</f>
        <v>2517</v>
      </c>
      <c r="AM10" s="51"/>
      <c r="AN10" s="51"/>
      <c r="AO10" s="51"/>
      <c r="AP10" s="51"/>
      <c r="AQ10" s="51"/>
      <c r="AR10" s="51"/>
      <c r="AS10" s="51"/>
      <c r="AT10" s="47">
        <f>データ!$V$6</f>
        <v>12.5</v>
      </c>
      <c r="AU10" s="47"/>
      <c r="AV10" s="47"/>
      <c r="AW10" s="47"/>
      <c r="AX10" s="47"/>
      <c r="AY10" s="47"/>
      <c r="AZ10" s="47"/>
      <c r="BA10" s="47"/>
      <c r="BB10" s="47">
        <f>データ!$W$6</f>
        <v>201.36</v>
      </c>
      <c r="BC10" s="47"/>
      <c r="BD10" s="47"/>
      <c r="BE10" s="47"/>
      <c r="BF10" s="47"/>
      <c r="BG10" s="47"/>
      <c r="BH10" s="47"/>
      <c r="BI10" s="47"/>
      <c r="BJ10" s="2"/>
      <c r="BK10" s="2"/>
      <c r="BL10" s="54" t="s">
        <v>21</v>
      </c>
      <c r="BM10" s="55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8" t="s">
        <v>23</v>
      </c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8"/>
      <c r="BX11" s="68"/>
      <c r="BY11" s="68"/>
      <c r="BZ11" s="68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8"/>
      <c r="BX12" s="68"/>
      <c r="BY12" s="68"/>
      <c r="BZ12" s="68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</row>
    <row r="14" spans="1:78" ht="13.5" customHeight="1" x14ac:dyDescent="0.15">
      <c r="A14" s="2"/>
      <c r="B14" s="70" t="s">
        <v>24</v>
      </c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2"/>
      <c r="BK14" s="2"/>
      <c r="BL14" s="56" t="s">
        <v>25</v>
      </c>
      <c r="BM14" s="57"/>
      <c r="BN14" s="57"/>
      <c r="BO14" s="57"/>
      <c r="BP14" s="57"/>
      <c r="BQ14" s="57"/>
      <c r="BR14" s="57"/>
      <c r="BS14" s="57"/>
      <c r="BT14" s="57"/>
      <c r="BU14" s="57"/>
      <c r="BV14" s="57"/>
      <c r="BW14" s="57"/>
      <c r="BX14" s="57"/>
      <c r="BY14" s="57"/>
      <c r="BZ14" s="58"/>
    </row>
    <row r="15" spans="1:78" ht="13.5" customHeight="1" x14ac:dyDescent="0.15">
      <c r="A15" s="2"/>
      <c r="B15" s="73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5"/>
      <c r="BK15" s="2"/>
      <c r="BL15" s="59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1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2" t="s">
        <v>115</v>
      </c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4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2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4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2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4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2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4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2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4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2"/>
      <c r="BM21" s="63"/>
      <c r="BN21" s="63"/>
      <c r="BO21" s="63"/>
      <c r="BP21" s="63"/>
      <c r="BQ21" s="63"/>
      <c r="BR21" s="63"/>
      <c r="BS21" s="63"/>
      <c r="BT21" s="63"/>
      <c r="BU21" s="63"/>
      <c r="BV21" s="63"/>
      <c r="BW21" s="63"/>
      <c r="BX21" s="63"/>
      <c r="BY21" s="63"/>
      <c r="BZ21" s="64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2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4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2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4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2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4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2"/>
      <c r="BM25" s="63"/>
      <c r="BN25" s="63"/>
      <c r="BO25" s="63"/>
      <c r="BP25" s="63"/>
      <c r="BQ25" s="63"/>
      <c r="BR25" s="63"/>
      <c r="BS25" s="63"/>
      <c r="BT25" s="63"/>
      <c r="BU25" s="63"/>
      <c r="BV25" s="63"/>
      <c r="BW25" s="63"/>
      <c r="BX25" s="63"/>
      <c r="BY25" s="63"/>
      <c r="BZ25" s="64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2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64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2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4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2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4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2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4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2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4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2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4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2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4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2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4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62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4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62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4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2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4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2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4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2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4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2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64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2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64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2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64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2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  <c r="BX42" s="63"/>
      <c r="BY42" s="63"/>
      <c r="BZ42" s="64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2"/>
      <c r="BM43" s="63"/>
      <c r="BN43" s="63"/>
      <c r="BO43" s="63"/>
      <c r="BP43" s="63"/>
      <c r="BQ43" s="63"/>
      <c r="BR43" s="63"/>
      <c r="BS43" s="63"/>
      <c r="BT43" s="63"/>
      <c r="BU43" s="63"/>
      <c r="BV43" s="63"/>
      <c r="BW43" s="63"/>
      <c r="BX43" s="63"/>
      <c r="BY43" s="63"/>
      <c r="BZ43" s="64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5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7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6" t="s">
        <v>26</v>
      </c>
      <c r="BM45" s="57"/>
      <c r="BN45" s="57"/>
      <c r="BO45" s="57"/>
      <c r="BP45" s="57"/>
      <c r="BQ45" s="57"/>
      <c r="BR45" s="57"/>
      <c r="BS45" s="57"/>
      <c r="BT45" s="57"/>
      <c r="BU45" s="57"/>
      <c r="BV45" s="57"/>
      <c r="BW45" s="57"/>
      <c r="BX45" s="57"/>
      <c r="BY45" s="57"/>
      <c r="BZ45" s="58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9"/>
      <c r="BM46" s="60"/>
      <c r="BN46" s="60"/>
      <c r="BO46" s="60"/>
      <c r="BP46" s="60"/>
      <c r="BQ46" s="60"/>
      <c r="BR46" s="60"/>
      <c r="BS46" s="60"/>
      <c r="BT46" s="60"/>
      <c r="BU46" s="60"/>
      <c r="BV46" s="60"/>
      <c r="BW46" s="60"/>
      <c r="BX46" s="60"/>
      <c r="BY46" s="60"/>
      <c r="BZ46" s="61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2" t="s">
        <v>117</v>
      </c>
      <c r="BM47" s="63"/>
      <c r="BN47" s="63"/>
      <c r="BO47" s="63"/>
      <c r="BP47" s="63"/>
      <c r="BQ47" s="63"/>
      <c r="BR47" s="63"/>
      <c r="BS47" s="63"/>
      <c r="BT47" s="63"/>
      <c r="BU47" s="63"/>
      <c r="BV47" s="63"/>
      <c r="BW47" s="63"/>
      <c r="BX47" s="63"/>
      <c r="BY47" s="63"/>
      <c r="BZ47" s="64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2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63"/>
      <c r="BX48" s="63"/>
      <c r="BY48" s="63"/>
      <c r="BZ48" s="64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2"/>
      <c r="BM49" s="63"/>
      <c r="BN49" s="63"/>
      <c r="BO49" s="63"/>
      <c r="BP49" s="63"/>
      <c r="BQ49" s="63"/>
      <c r="BR49" s="63"/>
      <c r="BS49" s="63"/>
      <c r="BT49" s="63"/>
      <c r="BU49" s="63"/>
      <c r="BV49" s="63"/>
      <c r="BW49" s="63"/>
      <c r="BX49" s="63"/>
      <c r="BY49" s="63"/>
      <c r="BZ49" s="64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2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4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2"/>
      <c r="BM51" s="63"/>
      <c r="BN51" s="63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4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2"/>
      <c r="BM52" s="63"/>
      <c r="BN52" s="63"/>
      <c r="BO52" s="63"/>
      <c r="BP52" s="63"/>
      <c r="BQ52" s="63"/>
      <c r="BR52" s="63"/>
      <c r="BS52" s="63"/>
      <c r="BT52" s="63"/>
      <c r="BU52" s="63"/>
      <c r="BV52" s="63"/>
      <c r="BW52" s="63"/>
      <c r="BX52" s="63"/>
      <c r="BY52" s="63"/>
      <c r="BZ52" s="64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2"/>
      <c r="BM53" s="63"/>
      <c r="BN53" s="63"/>
      <c r="BO53" s="63"/>
      <c r="BP53" s="63"/>
      <c r="BQ53" s="63"/>
      <c r="BR53" s="63"/>
      <c r="BS53" s="63"/>
      <c r="BT53" s="63"/>
      <c r="BU53" s="63"/>
      <c r="BV53" s="63"/>
      <c r="BW53" s="63"/>
      <c r="BX53" s="63"/>
      <c r="BY53" s="63"/>
      <c r="BZ53" s="64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2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3"/>
      <c r="BX54" s="63"/>
      <c r="BY54" s="63"/>
      <c r="BZ54" s="64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2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4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62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4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62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4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62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4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62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4"/>
    </row>
    <row r="60" spans="1:78" ht="13.5" customHeight="1" x14ac:dyDescent="0.15">
      <c r="A60" s="2"/>
      <c r="B60" s="73" t="s">
        <v>27</v>
      </c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74"/>
      <c r="AE60" s="74"/>
      <c r="AF60" s="74"/>
      <c r="AG60" s="74"/>
      <c r="AH60" s="74"/>
      <c r="AI60" s="74"/>
      <c r="AJ60" s="74"/>
      <c r="AK60" s="74"/>
      <c r="AL60" s="74"/>
      <c r="AM60" s="74"/>
      <c r="AN60" s="74"/>
      <c r="AO60" s="74"/>
      <c r="AP60" s="74"/>
      <c r="AQ60" s="74"/>
      <c r="AR60" s="74"/>
      <c r="AS60" s="74"/>
      <c r="AT60" s="74"/>
      <c r="AU60" s="74"/>
      <c r="AV60" s="74"/>
      <c r="AW60" s="74"/>
      <c r="AX60" s="74"/>
      <c r="AY60" s="74"/>
      <c r="AZ60" s="74"/>
      <c r="BA60" s="74"/>
      <c r="BB60" s="74"/>
      <c r="BC60" s="74"/>
      <c r="BD60" s="74"/>
      <c r="BE60" s="74"/>
      <c r="BF60" s="74"/>
      <c r="BG60" s="74"/>
      <c r="BH60" s="74"/>
      <c r="BI60" s="74"/>
      <c r="BJ60" s="75"/>
      <c r="BK60" s="2"/>
      <c r="BL60" s="62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4"/>
    </row>
    <row r="61" spans="1:78" ht="13.5" customHeight="1" x14ac:dyDescent="0.15">
      <c r="A61" s="2"/>
      <c r="B61" s="73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4"/>
      <c r="AT61" s="74"/>
      <c r="AU61" s="74"/>
      <c r="AV61" s="74"/>
      <c r="AW61" s="74"/>
      <c r="AX61" s="74"/>
      <c r="AY61" s="74"/>
      <c r="AZ61" s="74"/>
      <c r="BA61" s="74"/>
      <c r="BB61" s="74"/>
      <c r="BC61" s="74"/>
      <c r="BD61" s="74"/>
      <c r="BE61" s="74"/>
      <c r="BF61" s="74"/>
      <c r="BG61" s="74"/>
      <c r="BH61" s="74"/>
      <c r="BI61" s="74"/>
      <c r="BJ61" s="75"/>
      <c r="BK61" s="2"/>
      <c r="BL61" s="62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63"/>
      <c r="BX61" s="63"/>
      <c r="BY61" s="63"/>
      <c r="BZ61" s="64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2"/>
      <c r="BM62" s="63"/>
      <c r="BN62" s="63"/>
      <c r="BO62" s="63"/>
      <c r="BP62" s="63"/>
      <c r="BQ62" s="63"/>
      <c r="BR62" s="63"/>
      <c r="BS62" s="63"/>
      <c r="BT62" s="63"/>
      <c r="BU62" s="63"/>
      <c r="BV62" s="63"/>
      <c r="BW62" s="63"/>
      <c r="BX62" s="63"/>
      <c r="BY62" s="63"/>
      <c r="BZ62" s="64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5"/>
      <c r="BM63" s="66"/>
      <c r="BN63" s="66"/>
      <c r="BO63" s="66"/>
      <c r="BP63" s="66"/>
      <c r="BQ63" s="66"/>
      <c r="BR63" s="66"/>
      <c r="BS63" s="66"/>
      <c r="BT63" s="66"/>
      <c r="BU63" s="66"/>
      <c r="BV63" s="66"/>
      <c r="BW63" s="66"/>
      <c r="BX63" s="66"/>
      <c r="BY63" s="66"/>
      <c r="BZ63" s="67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6" t="s">
        <v>28</v>
      </c>
      <c r="BM64" s="57"/>
      <c r="BN64" s="57"/>
      <c r="BO64" s="57"/>
      <c r="BP64" s="57"/>
      <c r="BQ64" s="57"/>
      <c r="BR64" s="57"/>
      <c r="BS64" s="57"/>
      <c r="BT64" s="57"/>
      <c r="BU64" s="57"/>
      <c r="BV64" s="57"/>
      <c r="BW64" s="57"/>
      <c r="BX64" s="57"/>
      <c r="BY64" s="57"/>
      <c r="BZ64" s="58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9"/>
      <c r="BM65" s="60"/>
      <c r="BN65" s="60"/>
      <c r="BO65" s="60"/>
      <c r="BP65" s="60"/>
      <c r="BQ65" s="60"/>
      <c r="BR65" s="60"/>
      <c r="BS65" s="60"/>
      <c r="BT65" s="60"/>
      <c r="BU65" s="60"/>
      <c r="BV65" s="60"/>
      <c r="BW65" s="60"/>
      <c r="BX65" s="60"/>
      <c r="BY65" s="60"/>
      <c r="BZ65" s="61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2" t="s">
        <v>116</v>
      </c>
      <c r="BM66" s="63"/>
      <c r="BN66" s="63"/>
      <c r="BO66" s="63"/>
      <c r="BP66" s="63"/>
      <c r="BQ66" s="63"/>
      <c r="BR66" s="63"/>
      <c r="BS66" s="63"/>
      <c r="BT66" s="63"/>
      <c r="BU66" s="63"/>
      <c r="BV66" s="63"/>
      <c r="BW66" s="63"/>
      <c r="BX66" s="63"/>
      <c r="BY66" s="63"/>
      <c r="BZ66" s="64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2"/>
      <c r="BM67" s="63"/>
      <c r="BN67" s="63"/>
      <c r="BO67" s="63"/>
      <c r="BP67" s="63"/>
      <c r="BQ67" s="63"/>
      <c r="BR67" s="63"/>
      <c r="BS67" s="63"/>
      <c r="BT67" s="63"/>
      <c r="BU67" s="63"/>
      <c r="BV67" s="63"/>
      <c r="BW67" s="63"/>
      <c r="BX67" s="63"/>
      <c r="BY67" s="63"/>
      <c r="BZ67" s="64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2"/>
      <c r="BM68" s="63"/>
      <c r="BN68" s="63"/>
      <c r="BO68" s="63"/>
      <c r="BP68" s="63"/>
      <c r="BQ68" s="63"/>
      <c r="BR68" s="63"/>
      <c r="BS68" s="63"/>
      <c r="BT68" s="63"/>
      <c r="BU68" s="63"/>
      <c r="BV68" s="63"/>
      <c r="BW68" s="63"/>
      <c r="BX68" s="63"/>
      <c r="BY68" s="63"/>
      <c r="BZ68" s="64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2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4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2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4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2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4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2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4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2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4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2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4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2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4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2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4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2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4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2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4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62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4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62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4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62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4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65"/>
      <c r="BM82" s="66"/>
      <c r="BN82" s="66"/>
      <c r="BO82" s="66"/>
      <c r="BP82" s="66"/>
      <c r="BQ82" s="66"/>
      <c r="BR82" s="66"/>
      <c r="BS82" s="66"/>
      <c r="BT82" s="66"/>
      <c r="BU82" s="66"/>
      <c r="BV82" s="66"/>
      <c r="BW82" s="66"/>
      <c r="BX82" s="66"/>
      <c r="BY82" s="66"/>
      <c r="BZ82" s="67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【76.03】</v>
      </c>
      <c r="F85" s="27" t="s">
        <v>41</v>
      </c>
      <c r="G85" s="27" t="s">
        <v>41</v>
      </c>
      <c r="H85" s="27" t="str">
        <f>データ!BO6</f>
        <v>【1,084.05】</v>
      </c>
      <c r="I85" s="27" t="str">
        <f>データ!BZ6</f>
        <v>【53.46】</v>
      </c>
      <c r="J85" s="27" t="str">
        <f>データ!CK6</f>
        <v>【300.47】</v>
      </c>
      <c r="K85" s="27" t="str">
        <f>データ!CV6</f>
        <v>【54.90】</v>
      </c>
      <c r="L85" s="27" t="str">
        <f>データ!DG6</f>
        <v>【73.31】</v>
      </c>
      <c r="M85" s="27" t="s">
        <v>42</v>
      </c>
      <c r="N85" s="27" t="s">
        <v>42</v>
      </c>
      <c r="O85" s="27" t="str">
        <f>データ!EN6</f>
        <v>【0.56】</v>
      </c>
    </row>
  </sheetData>
  <sheetProtection algorithmName="SHA-512" hashValue="jxFJCTzl/G/oxBdt8g9ozxDCbNKb5tjdOoruLfvDlobPdibBxJQn/Yu3a4Fxq5o2oPpk/kgetTjLS9iZEP0bLA==" saltValue="RKkq/Z6vxX8E+557OCrRfQ==" spinCount="100000" sheet="1" objects="1" scenarios="1" formatCells="0" formatColumns="0" formatRows="0"/>
  <mergeCells count="44"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43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44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45</v>
      </c>
      <c r="B3" s="30" t="s">
        <v>46</v>
      </c>
      <c r="C3" s="30" t="s">
        <v>47</v>
      </c>
      <c r="D3" s="30" t="s">
        <v>48</v>
      </c>
      <c r="E3" s="30" t="s">
        <v>49</v>
      </c>
      <c r="F3" s="30" t="s">
        <v>50</v>
      </c>
      <c r="G3" s="30" t="s">
        <v>51</v>
      </c>
      <c r="H3" s="77" t="s">
        <v>52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9"/>
      <c r="X3" s="83" t="s">
        <v>53</v>
      </c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 t="s">
        <v>54</v>
      </c>
      <c r="DI3" s="76"/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</row>
    <row r="4" spans="1:144" x14ac:dyDescent="0.15">
      <c r="A4" s="29" t="s">
        <v>55</v>
      </c>
      <c r="B4" s="31"/>
      <c r="C4" s="31"/>
      <c r="D4" s="31"/>
      <c r="E4" s="31"/>
      <c r="F4" s="31"/>
      <c r="G4" s="31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2"/>
      <c r="X4" s="76" t="s">
        <v>56</v>
      </c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 t="s">
        <v>57</v>
      </c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 t="s">
        <v>58</v>
      </c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 t="s">
        <v>59</v>
      </c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 t="s">
        <v>60</v>
      </c>
      <c r="BQ4" s="76"/>
      <c r="BR4" s="76"/>
      <c r="BS4" s="76"/>
      <c r="BT4" s="76"/>
      <c r="BU4" s="76"/>
      <c r="BV4" s="76"/>
      <c r="BW4" s="76"/>
      <c r="BX4" s="76"/>
      <c r="BY4" s="76"/>
      <c r="BZ4" s="76"/>
      <c r="CA4" s="76" t="s">
        <v>61</v>
      </c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 t="s">
        <v>62</v>
      </c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 t="s">
        <v>63</v>
      </c>
      <c r="CX4" s="76"/>
      <c r="CY4" s="76"/>
      <c r="CZ4" s="76"/>
      <c r="DA4" s="76"/>
      <c r="DB4" s="76"/>
      <c r="DC4" s="76"/>
      <c r="DD4" s="76"/>
      <c r="DE4" s="76"/>
      <c r="DF4" s="76"/>
      <c r="DG4" s="76"/>
      <c r="DH4" s="76" t="s">
        <v>64</v>
      </c>
      <c r="DI4" s="76"/>
      <c r="DJ4" s="76"/>
      <c r="DK4" s="76"/>
      <c r="DL4" s="76"/>
      <c r="DM4" s="76"/>
      <c r="DN4" s="76"/>
      <c r="DO4" s="76"/>
      <c r="DP4" s="76"/>
      <c r="DQ4" s="76"/>
      <c r="DR4" s="76"/>
      <c r="DS4" s="76" t="s">
        <v>65</v>
      </c>
      <c r="DT4" s="76"/>
      <c r="DU4" s="76"/>
      <c r="DV4" s="76"/>
      <c r="DW4" s="76"/>
      <c r="DX4" s="76"/>
      <c r="DY4" s="76"/>
      <c r="DZ4" s="76"/>
      <c r="EA4" s="76"/>
      <c r="EB4" s="76"/>
      <c r="EC4" s="76"/>
      <c r="ED4" s="76" t="s">
        <v>66</v>
      </c>
      <c r="EE4" s="76"/>
      <c r="EF4" s="76"/>
      <c r="EG4" s="76"/>
      <c r="EH4" s="76"/>
      <c r="EI4" s="76"/>
      <c r="EJ4" s="76"/>
      <c r="EK4" s="76"/>
      <c r="EL4" s="76"/>
      <c r="EM4" s="76"/>
      <c r="EN4" s="76"/>
    </row>
    <row r="5" spans="1:144" x14ac:dyDescent="0.15">
      <c r="A5" s="29" t="s">
        <v>67</v>
      </c>
      <c r="B5" s="32"/>
      <c r="C5" s="32"/>
      <c r="D5" s="32"/>
      <c r="E5" s="32"/>
      <c r="F5" s="32"/>
      <c r="G5" s="32"/>
      <c r="H5" s="33" t="s">
        <v>68</v>
      </c>
      <c r="I5" s="33" t="s">
        <v>69</v>
      </c>
      <c r="J5" s="33" t="s">
        <v>70</v>
      </c>
      <c r="K5" s="33" t="s">
        <v>71</v>
      </c>
      <c r="L5" s="33" t="s">
        <v>72</v>
      </c>
      <c r="M5" s="33" t="s">
        <v>73</v>
      </c>
      <c r="N5" s="33" t="s">
        <v>74</v>
      </c>
      <c r="O5" s="33" t="s">
        <v>75</v>
      </c>
      <c r="P5" s="33" t="s">
        <v>76</v>
      </c>
      <c r="Q5" s="33" t="s">
        <v>77</v>
      </c>
      <c r="R5" s="33" t="s">
        <v>78</v>
      </c>
      <c r="S5" s="33" t="s">
        <v>79</v>
      </c>
      <c r="T5" s="33" t="s">
        <v>80</v>
      </c>
      <c r="U5" s="33" t="s">
        <v>81</v>
      </c>
      <c r="V5" s="33" t="s">
        <v>82</v>
      </c>
      <c r="W5" s="33" t="s">
        <v>83</v>
      </c>
      <c r="X5" s="33" t="s">
        <v>84</v>
      </c>
      <c r="Y5" s="33" t="s">
        <v>85</v>
      </c>
      <c r="Z5" s="33" t="s">
        <v>86</v>
      </c>
      <c r="AA5" s="33" t="s">
        <v>87</v>
      </c>
      <c r="AB5" s="33" t="s">
        <v>88</v>
      </c>
      <c r="AC5" s="33" t="s">
        <v>89</v>
      </c>
      <c r="AD5" s="33" t="s">
        <v>90</v>
      </c>
      <c r="AE5" s="33" t="s">
        <v>91</v>
      </c>
      <c r="AF5" s="33" t="s">
        <v>92</v>
      </c>
      <c r="AG5" s="33" t="s">
        <v>93</v>
      </c>
      <c r="AH5" s="33" t="s">
        <v>29</v>
      </c>
      <c r="AI5" s="33" t="s">
        <v>84</v>
      </c>
      <c r="AJ5" s="33" t="s">
        <v>85</v>
      </c>
      <c r="AK5" s="33" t="s">
        <v>86</v>
      </c>
      <c r="AL5" s="33" t="s">
        <v>87</v>
      </c>
      <c r="AM5" s="33" t="s">
        <v>88</v>
      </c>
      <c r="AN5" s="33" t="s">
        <v>89</v>
      </c>
      <c r="AO5" s="33" t="s">
        <v>90</v>
      </c>
      <c r="AP5" s="33" t="s">
        <v>91</v>
      </c>
      <c r="AQ5" s="33" t="s">
        <v>92</v>
      </c>
      <c r="AR5" s="33" t="s">
        <v>93</v>
      </c>
      <c r="AS5" s="33" t="s">
        <v>94</v>
      </c>
      <c r="AT5" s="33" t="s">
        <v>84</v>
      </c>
      <c r="AU5" s="33" t="s">
        <v>85</v>
      </c>
      <c r="AV5" s="33" t="s">
        <v>86</v>
      </c>
      <c r="AW5" s="33" t="s">
        <v>87</v>
      </c>
      <c r="AX5" s="33" t="s">
        <v>88</v>
      </c>
      <c r="AY5" s="33" t="s">
        <v>89</v>
      </c>
      <c r="AZ5" s="33" t="s">
        <v>90</v>
      </c>
      <c r="BA5" s="33" t="s">
        <v>91</v>
      </c>
      <c r="BB5" s="33" t="s">
        <v>92</v>
      </c>
      <c r="BC5" s="33" t="s">
        <v>93</v>
      </c>
      <c r="BD5" s="33" t="s">
        <v>94</v>
      </c>
      <c r="BE5" s="33" t="s">
        <v>84</v>
      </c>
      <c r="BF5" s="33" t="s">
        <v>85</v>
      </c>
      <c r="BG5" s="33" t="s">
        <v>86</v>
      </c>
      <c r="BH5" s="33" t="s">
        <v>87</v>
      </c>
      <c r="BI5" s="33" t="s">
        <v>88</v>
      </c>
      <c r="BJ5" s="33" t="s">
        <v>89</v>
      </c>
      <c r="BK5" s="33" t="s">
        <v>90</v>
      </c>
      <c r="BL5" s="33" t="s">
        <v>91</v>
      </c>
      <c r="BM5" s="33" t="s">
        <v>92</v>
      </c>
      <c r="BN5" s="33" t="s">
        <v>93</v>
      </c>
      <c r="BO5" s="33" t="s">
        <v>94</v>
      </c>
      <c r="BP5" s="33" t="s">
        <v>84</v>
      </c>
      <c r="BQ5" s="33" t="s">
        <v>85</v>
      </c>
      <c r="BR5" s="33" t="s">
        <v>86</v>
      </c>
      <c r="BS5" s="33" t="s">
        <v>87</v>
      </c>
      <c r="BT5" s="33" t="s">
        <v>88</v>
      </c>
      <c r="BU5" s="33" t="s">
        <v>89</v>
      </c>
      <c r="BV5" s="33" t="s">
        <v>90</v>
      </c>
      <c r="BW5" s="33" t="s">
        <v>91</v>
      </c>
      <c r="BX5" s="33" t="s">
        <v>92</v>
      </c>
      <c r="BY5" s="33" t="s">
        <v>93</v>
      </c>
      <c r="BZ5" s="33" t="s">
        <v>94</v>
      </c>
      <c r="CA5" s="33" t="s">
        <v>84</v>
      </c>
      <c r="CB5" s="33" t="s">
        <v>85</v>
      </c>
      <c r="CC5" s="33" t="s">
        <v>86</v>
      </c>
      <c r="CD5" s="33" t="s">
        <v>87</v>
      </c>
      <c r="CE5" s="33" t="s">
        <v>88</v>
      </c>
      <c r="CF5" s="33" t="s">
        <v>89</v>
      </c>
      <c r="CG5" s="33" t="s">
        <v>90</v>
      </c>
      <c r="CH5" s="33" t="s">
        <v>91</v>
      </c>
      <c r="CI5" s="33" t="s">
        <v>92</v>
      </c>
      <c r="CJ5" s="33" t="s">
        <v>93</v>
      </c>
      <c r="CK5" s="33" t="s">
        <v>94</v>
      </c>
      <c r="CL5" s="33" t="s">
        <v>84</v>
      </c>
      <c r="CM5" s="33" t="s">
        <v>85</v>
      </c>
      <c r="CN5" s="33" t="s">
        <v>86</v>
      </c>
      <c r="CO5" s="33" t="s">
        <v>87</v>
      </c>
      <c r="CP5" s="33" t="s">
        <v>88</v>
      </c>
      <c r="CQ5" s="33" t="s">
        <v>89</v>
      </c>
      <c r="CR5" s="33" t="s">
        <v>90</v>
      </c>
      <c r="CS5" s="33" t="s">
        <v>91</v>
      </c>
      <c r="CT5" s="33" t="s">
        <v>92</v>
      </c>
      <c r="CU5" s="33" t="s">
        <v>93</v>
      </c>
      <c r="CV5" s="33" t="s">
        <v>94</v>
      </c>
      <c r="CW5" s="33" t="s">
        <v>84</v>
      </c>
      <c r="CX5" s="33" t="s">
        <v>85</v>
      </c>
      <c r="CY5" s="33" t="s">
        <v>86</v>
      </c>
      <c r="CZ5" s="33" t="s">
        <v>87</v>
      </c>
      <c r="DA5" s="33" t="s">
        <v>88</v>
      </c>
      <c r="DB5" s="33" t="s">
        <v>89</v>
      </c>
      <c r="DC5" s="33" t="s">
        <v>90</v>
      </c>
      <c r="DD5" s="33" t="s">
        <v>91</v>
      </c>
      <c r="DE5" s="33" t="s">
        <v>92</v>
      </c>
      <c r="DF5" s="33" t="s">
        <v>93</v>
      </c>
      <c r="DG5" s="33" t="s">
        <v>94</v>
      </c>
      <c r="DH5" s="33" t="s">
        <v>84</v>
      </c>
      <c r="DI5" s="33" t="s">
        <v>85</v>
      </c>
      <c r="DJ5" s="33" t="s">
        <v>86</v>
      </c>
      <c r="DK5" s="33" t="s">
        <v>87</v>
      </c>
      <c r="DL5" s="33" t="s">
        <v>88</v>
      </c>
      <c r="DM5" s="33" t="s">
        <v>89</v>
      </c>
      <c r="DN5" s="33" t="s">
        <v>90</v>
      </c>
      <c r="DO5" s="33" t="s">
        <v>91</v>
      </c>
      <c r="DP5" s="33" t="s">
        <v>92</v>
      </c>
      <c r="DQ5" s="33" t="s">
        <v>93</v>
      </c>
      <c r="DR5" s="33" t="s">
        <v>94</v>
      </c>
      <c r="DS5" s="33" t="s">
        <v>84</v>
      </c>
      <c r="DT5" s="33" t="s">
        <v>85</v>
      </c>
      <c r="DU5" s="33" t="s">
        <v>86</v>
      </c>
      <c r="DV5" s="33" t="s">
        <v>87</v>
      </c>
      <c r="DW5" s="33" t="s">
        <v>88</v>
      </c>
      <c r="DX5" s="33" t="s">
        <v>89</v>
      </c>
      <c r="DY5" s="33" t="s">
        <v>90</v>
      </c>
      <c r="DZ5" s="33" t="s">
        <v>91</v>
      </c>
      <c r="EA5" s="33" t="s">
        <v>92</v>
      </c>
      <c r="EB5" s="33" t="s">
        <v>93</v>
      </c>
      <c r="EC5" s="33" t="s">
        <v>94</v>
      </c>
      <c r="ED5" s="33" t="s">
        <v>84</v>
      </c>
      <c r="EE5" s="33" t="s">
        <v>85</v>
      </c>
      <c r="EF5" s="33" t="s">
        <v>86</v>
      </c>
      <c r="EG5" s="33" t="s">
        <v>87</v>
      </c>
      <c r="EH5" s="33" t="s">
        <v>88</v>
      </c>
      <c r="EI5" s="33" t="s">
        <v>89</v>
      </c>
      <c r="EJ5" s="33" t="s">
        <v>90</v>
      </c>
      <c r="EK5" s="33" t="s">
        <v>91</v>
      </c>
      <c r="EL5" s="33" t="s">
        <v>92</v>
      </c>
      <c r="EM5" s="33" t="s">
        <v>93</v>
      </c>
      <c r="EN5" s="33" t="s">
        <v>94</v>
      </c>
    </row>
    <row r="6" spans="1:144" s="37" customFormat="1" x14ac:dyDescent="0.15">
      <c r="A6" s="29" t="s">
        <v>95</v>
      </c>
      <c r="B6" s="34">
        <f>B7</f>
        <v>2019</v>
      </c>
      <c r="C6" s="34">
        <f t="shared" ref="C6:W6" si="3">C7</f>
        <v>23035</v>
      </c>
      <c r="D6" s="34">
        <f t="shared" si="3"/>
        <v>47</v>
      </c>
      <c r="E6" s="34">
        <f t="shared" si="3"/>
        <v>1</v>
      </c>
      <c r="F6" s="34">
        <f t="shared" si="3"/>
        <v>0</v>
      </c>
      <c r="G6" s="34">
        <f t="shared" si="3"/>
        <v>0</v>
      </c>
      <c r="H6" s="34" t="str">
        <f t="shared" si="3"/>
        <v>青森県　今別町</v>
      </c>
      <c r="I6" s="34" t="str">
        <f t="shared" si="3"/>
        <v>法非適用</v>
      </c>
      <c r="J6" s="34" t="str">
        <f t="shared" si="3"/>
        <v>水道事業</v>
      </c>
      <c r="K6" s="34" t="str">
        <f t="shared" si="3"/>
        <v>簡易水道事業</v>
      </c>
      <c r="L6" s="34" t="str">
        <f t="shared" si="3"/>
        <v>D3</v>
      </c>
      <c r="M6" s="34" t="str">
        <f t="shared" si="3"/>
        <v>非設置</v>
      </c>
      <c r="N6" s="35" t="str">
        <f t="shared" si="3"/>
        <v>-</v>
      </c>
      <c r="O6" s="35" t="str">
        <f t="shared" si="3"/>
        <v>該当数値なし</v>
      </c>
      <c r="P6" s="35">
        <f t="shared" si="3"/>
        <v>98.44</v>
      </c>
      <c r="Q6" s="35">
        <f t="shared" si="3"/>
        <v>6520</v>
      </c>
      <c r="R6" s="35">
        <f t="shared" si="3"/>
        <v>2577</v>
      </c>
      <c r="S6" s="35">
        <f t="shared" si="3"/>
        <v>125.27</v>
      </c>
      <c r="T6" s="35">
        <f t="shared" si="3"/>
        <v>20.57</v>
      </c>
      <c r="U6" s="35">
        <f t="shared" si="3"/>
        <v>2517</v>
      </c>
      <c r="V6" s="35">
        <f t="shared" si="3"/>
        <v>12.5</v>
      </c>
      <c r="W6" s="35">
        <f t="shared" si="3"/>
        <v>201.36</v>
      </c>
      <c r="X6" s="36">
        <f>IF(X7="",NA(),X7)</f>
        <v>96.04</v>
      </c>
      <c r="Y6" s="36">
        <f t="shared" ref="Y6:AG6" si="4">IF(Y7="",NA(),Y7)</f>
        <v>104.19</v>
      </c>
      <c r="Z6" s="36">
        <f t="shared" si="4"/>
        <v>111.73</v>
      </c>
      <c r="AA6" s="36">
        <f t="shared" si="4"/>
        <v>79.95</v>
      </c>
      <c r="AB6" s="36">
        <f t="shared" si="4"/>
        <v>99.49</v>
      </c>
      <c r="AC6" s="36">
        <f t="shared" si="4"/>
        <v>76.27</v>
      </c>
      <c r="AD6" s="36">
        <f t="shared" si="4"/>
        <v>77.56</v>
      </c>
      <c r="AE6" s="36">
        <f t="shared" si="4"/>
        <v>78.510000000000005</v>
      </c>
      <c r="AF6" s="36">
        <f t="shared" si="4"/>
        <v>77.91</v>
      </c>
      <c r="AG6" s="36">
        <f t="shared" si="4"/>
        <v>79.099999999999994</v>
      </c>
      <c r="AH6" s="35" t="str">
        <f>IF(AH7="","",IF(AH7="-","【-】","【"&amp;SUBSTITUTE(TEXT(AH7,"#,##0.00"),"-","△")&amp;"】"))</f>
        <v>【76.03】</v>
      </c>
      <c r="AI6" s="35" t="e">
        <f>IF(AI7="",NA(),AI7)</f>
        <v>#N/A</v>
      </c>
      <c r="AJ6" s="35" t="e">
        <f t="shared" ref="AJ6:AR6" si="5">IF(AJ7="",NA(),AJ7)</f>
        <v>#N/A</v>
      </c>
      <c r="AK6" s="35" t="e">
        <f t="shared" si="5"/>
        <v>#N/A</v>
      </c>
      <c r="AL6" s="35" t="e">
        <f t="shared" si="5"/>
        <v>#N/A</v>
      </c>
      <c r="AM6" s="35" t="e">
        <f t="shared" si="5"/>
        <v>#N/A</v>
      </c>
      <c r="AN6" s="35" t="e">
        <f t="shared" si="5"/>
        <v>#N/A</v>
      </c>
      <c r="AO6" s="35" t="e">
        <f t="shared" si="5"/>
        <v>#N/A</v>
      </c>
      <c r="AP6" s="35" t="e">
        <f t="shared" si="5"/>
        <v>#N/A</v>
      </c>
      <c r="AQ6" s="35" t="e">
        <f t="shared" si="5"/>
        <v>#N/A</v>
      </c>
      <c r="AR6" s="35" t="e">
        <f t="shared" si="5"/>
        <v>#N/A</v>
      </c>
      <c r="AS6" s="35" t="str">
        <f>IF(AS7="","",IF(AS7="-","【-】","【"&amp;SUBSTITUTE(TEXT(AS7,"#,##0.00"),"-","△")&amp;"】"))</f>
        <v/>
      </c>
      <c r="AT6" s="35" t="e">
        <f>IF(AT7="",NA(),AT7)</f>
        <v>#N/A</v>
      </c>
      <c r="AU6" s="35" t="e">
        <f t="shared" ref="AU6:BC6" si="6">IF(AU7="",NA(),AU7)</f>
        <v>#N/A</v>
      </c>
      <c r="AV6" s="35" t="e">
        <f t="shared" si="6"/>
        <v>#N/A</v>
      </c>
      <c r="AW6" s="35" t="e">
        <f t="shared" si="6"/>
        <v>#N/A</v>
      </c>
      <c r="AX6" s="35" t="e">
        <f t="shared" si="6"/>
        <v>#N/A</v>
      </c>
      <c r="AY6" s="35" t="e">
        <f t="shared" si="6"/>
        <v>#N/A</v>
      </c>
      <c r="AZ6" s="35" t="e">
        <f t="shared" si="6"/>
        <v>#N/A</v>
      </c>
      <c r="BA6" s="35" t="e">
        <f t="shared" si="6"/>
        <v>#N/A</v>
      </c>
      <c r="BB6" s="35" t="e">
        <f t="shared" si="6"/>
        <v>#N/A</v>
      </c>
      <c r="BC6" s="35" t="e">
        <f t="shared" si="6"/>
        <v>#N/A</v>
      </c>
      <c r="BD6" s="35" t="str">
        <f>IF(BD7="","",IF(BD7="-","【-】","【"&amp;SUBSTITUTE(TEXT(BD7,"#,##0.00"),"-","△")&amp;"】"))</f>
        <v/>
      </c>
      <c r="BE6" s="36">
        <f>IF(BE7="",NA(),BE7)</f>
        <v>1257.02</v>
      </c>
      <c r="BF6" s="36">
        <f t="shared" ref="BF6:BN6" si="7">IF(BF7="",NA(),BF7)</f>
        <v>1555.64</v>
      </c>
      <c r="BG6" s="36">
        <f t="shared" si="7"/>
        <v>1515.18</v>
      </c>
      <c r="BH6" s="36">
        <f t="shared" si="7"/>
        <v>1502.24</v>
      </c>
      <c r="BI6" s="36">
        <f t="shared" si="7"/>
        <v>1452.03</v>
      </c>
      <c r="BJ6" s="36">
        <f t="shared" si="7"/>
        <v>1134.67</v>
      </c>
      <c r="BK6" s="36">
        <f t="shared" si="7"/>
        <v>1144.79</v>
      </c>
      <c r="BL6" s="36">
        <f t="shared" si="7"/>
        <v>1061.58</v>
      </c>
      <c r="BM6" s="36">
        <f t="shared" si="7"/>
        <v>1007.7</v>
      </c>
      <c r="BN6" s="36">
        <f t="shared" si="7"/>
        <v>1018.52</v>
      </c>
      <c r="BO6" s="35" t="str">
        <f>IF(BO7="","",IF(BO7="-","【-】","【"&amp;SUBSTITUTE(TEXT(BO7,"#,##0.00"),"-","△")&amp;"】"))</f>
        <v>【1,084.05】</v>
      </c>
      <c r="BP6" s="36">
        <f>IF(BP7="",NA(),BP7)</f>
        <v>83.9</v>
      </c>
      <c r="BQ6" s="36">
        <f t="shared" ref="BQ6:BY6" si="8">IF(BQ7="",NA(),BQ7)</f>
        <v>96.37</v>
      </c>
      <c r="BR6" s="36">
        <f t="shared" si="8"/>
        <v>94.12</v>
      </c>
      <c r="BS6" s="36">
        <f t="shared" si="8"/>
        <v>73.510000000000005</v>
      </c>
      <c r="BT6" s="36">
        <f t="shared" si="8"/>
        <v>83.02</v>
      </c>
      <c r="BU6" s="36">
        <f t="shared" si="8"/>
        <v>40.6</v>
      </c>
      <c r="BV6" s="36">
        <f t="shared" si="8"/>
        <v>56.04</v>
      </c>
      <c r="BW6" s="36">
        <f t="shared" si="8"/>
        <v>58.52</v>
      </c>
      <c r="BX6" s="36">
        <f t="shared" si="8"/>
        <v>59.22</v>
      </c>
      <c r="BY6" s="36">
        <f t="shared" si="8"/>
        <v>58.79</v>
      </c>
      <c r="BZ6" s="35" t="str">
        <f>IF(BZ7="","",IF(BZ7="-","【-】","【"&amp;SUBSTITUTE(TEXT(BZ7,"#,##0.00"),"-","△")&amp;"】"))</f>
        <v>【53.46】</v>
      </c>
      <c r="CA6" s="36">
        <f>IF(CA7="",NA(),CA7)</f>
        <v>429.84</v>
      </c>
      <c r="CB6" s="36">
        <f t="shared" ref="CB6:CJ6" si="9">IF(CB7="",NA(),CB7)</f>
        <v>375.23</v>
      </c>
      <c r="CC6" s="36">
        <f t="shared" si="9"/>
        <v>383.88</v>
      </c>
      <c r="CD6" s="36">
        <f t="shared" si="9"/>
        <v>506.82</v>
      </c>
      <c r="CE6" s="36">
        <f t="shared" si="9"/>
        <v>451.01</v>
      </c>
      <c r="CF6" s="36">
        <f t="shared" si="9"/>
        <v>440.03</v>
      </c>
      <c r="CG6" s="36">
        <f t="shared" si="9"/>
        <v>304.35000000000002</v>
      </c>
      <c r="CH6" s="36">
        <f t="shared" si="9"/>
        <v>296.3</v>
      </c>
      <c r="CI6" s="36">
        <f t="shared" si="9"/>
        <v>292.89999999999998</v>
      </c>
      <c r="CJ6" s="36">
        <f t="shared" si="9"/>
        <v>298.25</v>
      </c>
      <c r="CK6" s="35" t="str">
        <f>IF(CK7="","",IF(CK7="-","【-】","【"&amp;SUBSTITUTE(TEXT(CK7,"#,##0.00"),"-","△")&amp;"】"))</f>
        <v>【300.47】</v>
      </c>
      <c r="CL6" s="36">
        <f>IF(CL7="",NA(),CL7)</f>
        <v>29.04</v>
      </c>
      <c r="CM6" s="36">
        <f t="shared" ref="CM6:CU6" si="10">IF(CM7="",NA(),CM7)</f>
        <v>54.96</v>
      </c>
      <c r="CN6" s="36">
        <f t="shared" si="10"/>
        <v>54.91</v>
      </c>
      <c r="CO6" s="36">
        <f t="shared" si="10"/>
        <v>54.86</v>
      </c>
      <c r="CP6" s="36">
        <f t="shared" si="10"/>
        <v>54.68</v>
      </c>
      <c r="CQ6" s="36">
        <f t="shared" si="10"/>
        <v>57.29</v>
      </c>
      <c r="CR6" s="36">
        <f t="shared" si="10"/>
        <v>55.9</v>
      </c>
      <c r="CS6" s="36">
        <f t="shared" si="10"/>
        <v>57.3</v>
      </c>
      <c r="CT6" s="36">
        <f t="shared" si="10"/>
        <v>56.76</v>
      </c>
      <c r="CU6" s="36">
        <f t="shared" si="10"/>
        <v>56.04</v>
      </c>
      <c r="CV6" s="35" t="str">
        <f>IF(CV7="","",IF(CV7="-","【-】","【"&amp;SUBSTITUTE(TEXT(CV7,"#,##0.00"),"-","△")&amp;"】"))</f>
        <v>【54.90】</v>
      </c>
      <c r="CW6" s="36">
        <f>IF(CW7="",NA(),CW7)</f>
        <v>83.97</v>
      </c>
      <c r="CX6" s="36">
        <f t="shared" ref="CX6:DF6" si="11">IF(CX7="",NA(),CX7)</f>
        <v>83.63</v>
      </c>
      <c r="CY6" s="36">
        <f t="shared" si="11"/>
        <v>83.02</v>
      </c>
      <c r="CZ6" s="36">
        <f t="shared" si="11"/>
        <v>77.94</v>
      </c>
      <c r="DA6" s="36">
        <f t="shared" si="11"/>
        <v>76.760000000000005</v>
      </c>
      <c r="DB6" s="36">
        <f t="shared" si="11"/>
        <v>73.69</v>
      </c>
      <c r="DC6" s="36">
        <f t="shared" si="11"/>
        <v>73.28</v>
      </c>
      <c r="DD6" s="36">
        <f t="shared" si="11"/>
        <v>72.42</v>
      </c>
      <c r="DE6" s="36">
        <f t="shared" si="11"/>
        <v>73.069999999999993</v>
      </c>
      <c r="DF6" s="36">
        <f t="shared" si="11"/>
        <v>72.78</v>
      </c>
      <c r="DG6" s="35" t="str">
        <f>IF(DG7="","",IF(DG7="-","【-】","【"&amp;SUBSTITUTE(TEXT(DG7,"#,##0.00"),"-","△")&amp;"】"))</f>
        <v>【73.31】</v>
      </c>
      <c r="DH6" s="35" t="e">
        <f>IF(DH7="",NA(),DH7)</f>
        <v>#N/A</v>
      </c>
      <c r="DI6" s="35" t="e">
        <f t="shared" ref="DI6:DQ6" si="12">IF(DI7="",NA(),DI7)</f>
        <v>#N/A</v>
      </c>
      <c r="DJ6" s="35" t="e">
        <f t="shared" si="12"/>
        <v>#N/A</v>
      </c>
      <c r="DK6" s="35" t="e">
        <f t="shared" si="12"/>
        <v>#N/A</v>
      </c>
      <c r="DL6" s="35" t="e">
        <f t="shared" si="12"/>
        <v>#N/A</v>
      </c>
      <c r="DM6" s="35" t="e">
        <f t="shared" si="12"/>
        <v>#N/A</v>
      </c>
      <c r="DN6" s="35" t="e">
        <f t="shared" si="12"/>
        <v>#N/A</v>
      </c>
      <c r="DO6" s="35" t="e">
        <f t="shared" si="12"/>
        <v>#N/A</v>
      </c>
      <c r="DP6" s="35" t="e">
        <f t="shared" si="12"/>
        <v>#N/A</v>
      </c>
      <c r="DQ6" s="35" t="e">
        <f t="shared" si="12"/>
        <v>#N/A</v>
      </c>
      <c r="DR6" s="35" t="str">
        <f>IF(DR7="","",IF(DR7="-","【-】","【"&amp;SUBSTITUTE(TEXT(DR7,"#,##0.00"),"-","△")&amp;"】"))</f>
        <v/>
      </c>
      <c r="DS6" s="35" t="e">
        <f>IF(DS7="",NA(),DS7)</f>
        <v>#N/A</v>
      </c>
      <c r="DT6" s="35" t="e">
        <f t="shared" ref="DT6:EB6" si="13">IF(DT7="",NA(),DT7)</f>
        <v>#N/A</v>
      </c>
      <c r="DU6" s="35" t="e">
        <f t="shared" si="13"/>
        <v>#N/A</v>
      </c>
      <c r="DV6" s="35" t="e">
        <f t="shared" si="13"/>
        <v>#N/A</v>
      </c>
      <c r="DW6" s="35" t="e">
        <f t="shared" si="13"/>
        <v>#N/A</v>
      </c>
      <c r="DX6" s="35" t="e">
        <f t="shared" si="13"/>
        <v>#N/A</v>
      </c>
      <c r="DY6" s="35" t="e">
        <f t="shared" si="13"/>
        <v>#N/A</v>
      </c>
      <c r="DZ6" s="35" t="e">
        <f t="shared" si="13"/>
        <v>#N/A</v>
      </c>
      <c r="EA6" s="35" t="e">
        <f t="shared" si="13"/>
        <v>#N/A</v>
      </c>
      <c r="EB6" s="35" t="e">
        <f t="shared" si="13"/>
        <v>#N/A</v>
      </c>
      <c r="EC6" s="35" t="str">
        <f>IF(EC7="","",IF(EC7="-","【-】","【"&amp;SUBSTITUTE(TEXT(EC7,"#,##0.00"),"-","△")&amp;"】"))</f>
        <v/>
      </c>
      <c r="ED6" s="35">
        <f>IF(ED7="",NA(),ED7)</f>
        <v>0</v>
      </c>
      <c r="EE6" s="35">
        <f t="shared" ref="EE6:EM6" si="14">IF(EE7="",NA(),EE7)</f>
        <v>0</v>
      </c>
      <c r="EF6" s="35">
        <f t="shared" si="14"/>
        <v>0</v>
      </c>
      <c r="EG6" s="36">
        <f t="shared" si="14"/>
        <v>0.55000000000000004</v>
      </c>
      <c r="EH6" s="35">
        <f t="shared" si="14"/>
        <v>0</v>
      </c>
      <c r="EI6" s="36">
        <f t="shared" si="14"/>
        <v>0.65</v>
      </c>
      <c r="EJ6" s="36">
        <f t="shared" si="14"/>
        <v>0.53</v>
      </c>
      <c r="EK6" s="36">
        <f t="shared" si="14"/>
        <v>0.72</v>
      </c>
      <c r="EL6" s="36">
        <f t="shared" si="14"/>
        <v>0.53</v>
      </c>
      <c r="EM6" s="36">
        <f t="shared" si="14"/>
        <v>0.71</v>
      </c>
      <c r="EN6" s="35" t="str">
        <f>IF(EN7="","",IF(EN7="-","【-】","【"&amp;SUBSTITUTE(TEXT(EN7,"#,##0.00"),"-","△")&amp;"】"))</f>
        <v>【0.56】</v>
      </c>
    </row>
    <row r="7" spans="1:144" s="37" customFormat="1" x14ac:dyDescent="0.15">
      <c r="A7" s="29"/>
      <c r="B7" s="38">
        <v>2019</v>
      </c>
      <c r="C7" s="38">
        <v>23035</v>
      </c>
      <c r="D7" s="38">
        <v>47</v>
      </c>
      <c r="E7" s="38">
        <v>1</v>
      </c>
      <c r="F7" s="38">
        <v>0</v>
      </c>
      <c r="G7" s="38">
        <v>0</v>
      </c>
      <c r="H7" s="38" t="s">
        <v>96</v>
      </c>
      <c r="I7" s="38" t="s">
        <v>97</v>
      </c>
      <c r="J7" s="38" t="s">
        <v>98</v>
      </c>
      <c r="K7" s="38" t="s">
        <v>99</v>
      </c>
      <c r="L7" s="38" t="s">
        <v>100</v>
      </c>
      <c r="M7" s="38" t="s">
        <v>101</v>
      </c>
      <c r="N7" s="39" t="s">
        <v>102</v>
      </c>
      <c r="O7" s="39" t="s">
        <v>103</v>
      </c>
      <c r="P7" s="39">
        <v>98.44</v>
      </c>
      <c r="Q7" s="39">
        <v>6520</v>
      </c>
      <c r="R7" s="39">
        <v>2577</v>
      </c>
      <c r="S7" s="39">
        <v>125.27</v>
      </c>
      <c r="T7" s="39">
        <v>20.57</v>
      </c>
      <c r="U7" s="39">
        <v>2517</v>
      </c>
      <c r="V7" s="39">
        <v>12.5</v>
      </c>
      <c r="W7" s="39">
        <v>201.36</v>
      </c>
      <c r="X7" s="39">
        <v>96.04</v>
      </c>
      <c r="Y7" s="39">
        <v>104.19</v>
      </c>
      <c r="Z7" s="39">
        <v>111.73</v>
      </c>
      <c r="AA7" s="39">
        <v>79.95</v>
      </c>
      <c r="AB7" s="39">
        <v>99.49</v>
      </c>
      <c r="AC7" s="39">
        <v>76.27</v>
      </c>
      <c r="AD7" s="39">
        <v>77.56</v>
      </c>
      <c r="AE7" s="39">
        <v>78.510000000000005</v>
      </c>
      <c r="AF7" s="39">
        <v>77.91</v>
      </c>
      <c r="AG7" s="39">
        <v>79.099999999999994</v>
      </c>
      <c r="AH7" s="39">
        <v>76.03</v>
      </c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>
        <v>1257.02</v>
      </c>
      <c r="BF7" s="39">
        <v>1555.64</v>
      </c>
      <c r="BG7" s="39">
        <v>1515.18</v>
      </c>
      <c r="BH7" s="39">
        <v>1502.24</v>
      </c>
      <c r="BI7" s="39">
        <v>1452.03</v>
      </c>
      <c r="BJ7" s="39">
        <v>1134.67</v>
      </c>
      <c r="BK7" s="39">
        <v>1144.79</v>
      </c>
      <c r="BL7" s="39">
        <v>1061.58</v>
      </c>
      <c r="BM7" s="39">
        <v>1007.7</v>
      </c>
      <c r="BN7" s="39">
        <v>1018.52</v>
      </c>
      <c r="BO7" s="39">
        <v>1084.05</v>
      </c>
      <c r="BP7" s="39">
        <v>83.9</v>
      </c>
      <c r="BQ7" s="39">
        <v>96.37</v>
      </c>
      <c r="BR7" s="39">
        <v>94.12</v>
      </c>
      <c r="BS7" s="39">
        <v>73.510000000000005</v>
      </c>
      <c r="BT7" s="39">
        <v>83.02</v>
      </c>
      <c r="BU7" s="39">
        <v>40.6</v>
      </c>
      <c r="BV7" s="39">
        <v>56.04</v>
      </c>
      <c r="BW7" s="39">
        <v>58.52</v>
      </c>
      <c r="BX7" s="39">
        <v>59.22</v>
      </c>
      <c r="BY7" s="39">
        <v>58.79</v>
      </c>
      <c r="BZ7" s="39">
        <v>53.46</v>
      </c>
      <c r="CA7" s="39">
        <v>429.84</v>
      </c>
      <c r="CB7" s="39">
        <v>375.23</v>
      </c>
      <c r="CC7" s="39">
        <v>383.88</v>
      </c>
      <c r="CD7" s="39">
        <v>506.82</v>
      </c>
      <c r="CE7" s="39">
        <v>451.01</v>
      </c>
      <c r="CF7" s="39">
        <v>440.03</v>
      </c>
      <c r="CG7" s="39">
        <v>304.35000000000002</v>
      </c>
      <c r="CH7" s="39">
        <v>296.3</v>
      </c>
      <c r="CI7" s="39">
        <v>292.89999999999998</v>
      </c>
      <c r="CJ7" s="39">
        <v>298.25</v>
      </c>
      <c r="CK7" s="39">
        <v>300.47000000000003</v>
      </c>
      <c r="CL7" s="39">
        <v>29.04</v>
      </c>
      <c r="CM7" s="39">
        <v>54.96</v>
      </c>
      <c r="CN7" s="39">
        <v>54.91</v>
      </c>
      <c r="CO7" s="39">
        <v>54.86</v>
      </c>
      <c r="CP7" s="39">
        <v>54.68</v>
      </c>
      <c r="CQ7" s="39">
        <v>57.29</v>
      </c>
      <c r="CR7" s="39">
        <v>55.9</v>
      </c>
      <c r="CS7" s="39">
        <v>57.3</v>
      </c>
      <c r="CT7" s="39">
        <v>56.76</v>
      </c>
      <c r="CU7" s="39">
        <v>56.04</v>
      </c>
      <c r="CV7" s="39">
        <v>54.9</v>
      </c>
      <c r="CW7" s="39">
        <v>83.97</v>
      </c>
      <c r="CX7" s="39">
        <v>83.63</v>
      </c>
      <c r="CY7" s="39">
        <v>83.02</v>
      </c>
      <c r="CZ7" s="39">
        <v>77.94</v>
      </c>
      <c r="DA7" s="39">
        <v>76.760000000000005</v>
      </c>
      <c r="DB7" s="39">
        <v>73.69</v>
      </c>
      <c r="DC7" s="39">
        <v>73.28</v>
      </c>
      <c r="DD7" s="39">
        <v>72.42</v>
      </c>
      <c r="DE7" s="39">
        <v>73.069999999999993</v>
      </c>
      <c r="DF7" s="39">
        <v>72.78</v>
      </c>
      <c r="DG7" s="39">
        <v>73.31</v>
      </c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>
        <v>0</v>
      </c>
      <c r="EE7" s="39">
        <v>0</v>
      </c>
      <c r="EF7" s="39">
        <v>0</v>
      </c>
      <c r="EG7" s="39">
        <v>0.55000000000000004</v>
      </c>
      <c r="EH7" s="39">
        <v>0</v>
      </c>
      <c r="EI7" s="39">
        <v>0.65</v>
      </c>
      <c r="EJ7" s="39">
        <v>0.53</v>
      </c>
      <c r="EK7" s="39">
        <v>0.72</v>
      </c>
      <c r="EL7" s="39">
        <v>0.53</v>
      </c>
      <c r="EM7" s="39">
        <v>0.71</v>
      </c>
      <c r="EN7" s="39">
        <v>0.56000000000000005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</row>
    <row r="9" spans="1:144" x14ac:dyDescent="0.15">
      <c r="A9" s="41"/>
      <c r="B9" s="41" t="s">
        <v>104</v>
      </c>
      <c r="C9" s="41" t="s">
        <v>105</v>
      </c>
      <c r="D9" s="41" t="s">
        <v>106</v>
      </c>
      <c r="E9" s="41" t="s">
        <v>107</v>
      </c>
      <c r="F9" s="41" t="s">
        <v>108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1" t="s">
        <v>46</v>
      </c>
      <c r="B10" s="42">
        <f t="shared" ref="B10:E10" si="15">DATEVALUE($B7+12-B11&amp;"/1/"&amp;B12)</f>
        <v>46388</v>
      </c>
      <c r="C10" s="42">
        <f t="shared" si="15"/>
        <v>46753</v>
      </c>
      <c r="D10" s="42">
        <f t="shared" si="15"/>
        <v>47119</v>
      </c>
      <c r="E10" s="42">
        <f t="shared" si="15"/>
        <v>47484</v>
      </c>
      <c r="F10" s="43">
        <f>DATEVALUE($B7+12-F11&amp;"/1/"&amp;F12)</f>
        <v>47849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109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110</v>
      </c>
    </row>
    <row r="13" spans="1:144" x14ac:dyDescent="0.15">
      <c r="B13" t="s">
        <v>111</v>
      </c>
      <c r="C13" t="s">
        <v>111</v>
      </c>
      <c r="D13" t="s">
        <v>112</v>
      </c>
      <c r="E13" t="s">
        <v>112</v>
      </c>
      <c r="F13" t="s">
        <v>113</v>
      </c>
      <c r="G13" t="s">
        <v>114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阿部 聖</cp:lastModifiedBy>
  <dcterms:created xsi:type="dcterms:W3CDTF">2020-12-04T02:18:46Z</dcterms:created>
  <dcterms:modified xsi:type="dcterms:W3CDTF">2021-02-08T23:47:37Z</dcterms:modified>
  <cp:category/>
</cp:coreProperties>
</file>