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２\03_経営比較分析表（R1決算）の分析等について\03_提出（市町村等→県）\法適用\06_病院\215_つがる西北五広域連合\04_確定版\"/>
    </mc:Choice>
  </mc:AlternateContent>
  <xr:revisionPtr revIDLastSave="0" documentId="13_ncr:1_{0735726E-FEEB-43BD-A027-53662D471FE7}" xr6:coauthVersionLast="36" xr6:coauthVersionMax="36" xr10:uidLastSave="{00000000-0000-0000-0000-000000000000}"/>
  <workbookProtection workbookAlgorithmName="SHA-512" workbookHashValue="7T3upN+J9EUiGDurFUQOWJK5/eHIFwRZlQo5ZG/Um25y3v2xJsoh7y7jP+yrmZLoejrSyHFdFDzKrJeRwUjD0g==" workbookSaltValue="OFj/4lcXRM+FK8UAHhnskA==" workbookSpinCount="100000" lockStructure="1"/>
  <bookViews>
    <workbookView xWindow="0" yWindow="0" windowWidth="28800" windowHeight="1245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O80" i="4" s="1"/>
  <c r="EG7" i="5"/>
  <c r="HM79" i="4" s="1"/>
  <c r="EF7" i="5"/>
  <c r="EE7" i="5"/>
  <c r="ED7" i="5"/>
  <c r="EC7" i="5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MN56" i="4" s="1"/>
  <c r="DO7" i="5"/>
  <c r="LY56" i="4" s="1"/>
  <c r="DN7" i="5"/>
  <c r="DM7" i="5"/>
  <c r="DL7" i="5"/>
  <c r="DK7" i="5"/>
  <c r="DJ7" i="5"/>
  <c r="DI7" i="5"/>
  <c r="DH7" i="5"/>
  <c r="KU55" i="4" s="1"/>
  <c r="DG7" i="5"/>
  <c r="KF55" i="4" s="1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DD56" i="4" s="1"/>
  <c r="CO7" i="5"/>
  <c r="FL55" i="4" s="1"/>
  <c r="CN7" i="5"/>
  <c r="CM7" i="5"/>
  <c r="CL7" i="5"/>
  <c r="CK7" i="5"/>
  <c r="CI7" i="5"/>
  <c r="CH7" i="5"/>
  <c r="CG7" i="5"/>
  <c r="AT56" i="4" s="1"/>
  <c r="CF7" i="5"/>
  <c r="AE56" i="4" s="1"/>
  <c r="CE7" i="5"/>
  <c r="CD7" i="5"/>
  <c r="CC7" i="5"/>
  <c r="CB7" i="5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KF33" i="4" s="1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JW10" i="4" s="1"/>
  <c r="AB6" i="5"/>
  <c r="AA6" i="5"/>
  <c r="LP8" i="4" s="1"/>
  <c r="Z6" i="5"/>
  <c r="JW8" i="4" s="1"/>
  <c r="Y6" i="5"/>
  <c r="X6" i="5"/>
  <c r="W6" i="5"/>
  <c r="CN12" i="4" s="1"/>
  <c r="V6" i="5"/>
  <c r="U6" i="5"/>
  <c r="B12" i="4" s="1"/>
  <c r="T6" i="5"/>
  <c r="S6" i="5"/>
  <c r="EG10" i="4" s="1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F90" i="4"/>
  <c r="D90" i="4"/>
  <c r="B90" i="4"/>
  <c r="MH80" i="4"/>
  <c r="LO80" i="4"/>
  <c r="KV80" i="4"/>
  <c r="KC80" i="4"/>
  <c r="JJ80" i="4"/>
  <c r="HM80" i="4"/>
  <c r="GT80" i="4"/>
  <c r="GA80" i="4"/>
  <c r="FH80" i="4"/>
  <c r="CS80" i="4"/>
  <c r="BZ80" i="4"/>
  <c r="U80" i="4"/>
  <c r="MH79" i="4"/>
  <c r="LO79" i="4"/>
  <c r="KV79" i="4"/>
  <c r="KC79" i="4"/>
  <c r="JJ79" i="4"/>
  <c r="GT79" i="4"/>
  <c r="GA79" i="4"/>
  <c r="FH79" i="4"/>
  <c r="EO79" i="4"/>
  <c r="CS79" i="4"/>
  <c r="BZ79" i="4"/>
  <c r="BG79" i="4"/>
  <c r="AN79" i="4"/>
  <c r="U79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BX56" i="4"/>
  <c r="BI56" i="4"/>
  <c r="P56" i="4"/>
  <c r="MN55" i="4"/>
  <c r="LY55" i="4"/>
  <c r="LJ55" i="4"/>
  <c r="IZ55" i="4"/>
  <c r="IK55" i="4"/>
  <c r="HV55" i="4"/>
  <c r="HG55" i="4"/>
  <c r="GR55" i="4"/>
  <c r="EW55" i="4"/>
  <c r="EH55" i="4"/>
  <c r="DS55" i="4"/>
  <c r="DD55" i="4"/>
  <c r="BX55" i="4"/>
  <c r="BI55" i="4"/>
  <c r="AT55" i="4"/>
  <c r="AE55" i="4"/>
  <c r="P55" i="4"/>
  <c r="MN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P34" i="4"/>
  <c r="MN33" i="4"/>
  <c r="LY33" i="4"/>
  <c r="LJ33" i="4"/>
  <c r="KU33" i="4"/>
  <c r="IZ33" i="4"/>
  <c r="IK33" i="4"/>
  <c r="HV33" i="4"/>
  <c r="HG33" i="4"/>
  <c r="GR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AU12" i="4"/>
  <c r="ID10" i="4"/>
  <c r="FZ10" i="4"/>
  <c r="CN10" i="4"/>
  <c r="AU10" i="4"/>
  <c r="B10" i="4"/>
  <c r="ID8" i="4"/>
  <c r="FZ8" i="4"/>
  <c r="EG8" i="4"/>
  <c r="CN8" i="4"/>
  <c r="AU8" i="4"/>
  <c r="B8" i="4"/>
  <c r="B6" i="4"/>
  <c r="MN32" i="4" l="1"/>
  <c r="MH78" i="4"/>
  <c r="IZ54" i="4"/>
  <c r="IZ32" i="4"/>
  <c r="HM78" i="4"/>
  <c r="FL54" i="4"/>
  <c r="FL32" i="4"/>
  <c r="CS78" i="4"/>
  <c r="BX54" i="4"/>
  <c r="BX32" i="4"/>
  <c r="MN54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KF54" i="4"/>
  <c r="JJ78" i="4"/>
  <c r="GR54" i="4"/>
  <c r="GR32" i="4"/>
  <c r="EO78" i="4"/>
  <c r="DD54" i="4"/>
  <c r="DD32" i="4"/>
  <c r="KF32" i="4"/>
  <c r="U78" i="4"/>
  <c r="P54" i="4"/>
  <c r="P32" i="4"/>
  <c r="BI32" i="4"/>
  <c r="LY54" i="4"/>
  <c r="LY32" i="4"/>
  <c r="LO78" i="4"/>
  <c r="IK54" i="4"/>
  <c r="IK32" i="4"/>
  <c r="GT78" i="4"/>
  <c r="EW54" i="4"/>
  <c r="EW32" i="4"/>
  <c r="BZ78" i="4"/>
  <c r="BI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<sst xmlns="http://schemas.openxmlformats.org/spreadsheetml/2006/main" count="321" uniqueCount="187">
  <si>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</si>
  <si>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</si>
  <si>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</si>
  <si>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</si>
  <si>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</si>
  <si>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</si>
  <si>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</si>
  <si>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</si>
  <si>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</si>
  <si>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</si>
  <si>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</si>
  <si>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</si>
  <si>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</si>
  <si>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</si>
  <si>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</si>
  <si>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</si>
  <si>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</si>
  <si>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</si>
  <si>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</si>
  <si>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</si>
  <si>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</si>
  <si>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</si>
  <si>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</si>
  <si>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</si>
  <si>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</si>
  <si>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</si>
  <si>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</si>
  <si>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</si>
  <si>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</si>
  <si>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</si>
  <si>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</si>
  <si>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</si>
  <si>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</si>
  <si>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</si>
  <si>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</si>
  <si>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</si>
  <si>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</si>
  <si>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</si>
  <si>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</si>
  <si>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</si>
  <si>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</si>
  <si>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</si>
  <si>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</si>
  <si>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</si>
  <si>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</si>
  <si>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</si>
  <si>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</si>
  <si>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</si>
  <si>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</si>
  <si>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</si>
  <si>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</si>
  <si>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</si>
  <si>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</si>
  <si>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</si>
  <si>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</si>
  <si>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</si>
  <si>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</si>
  <si>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</si>
  <si>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</si>
  <si>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</si>
  <si>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</si>
  <si>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</si>
  <si>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</si>
  <si>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</si>
  <si>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</si>
  <si>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</si>
  <si>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</si>
  <si>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</si>
  <si>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</si>
  <si>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</si>
  <si>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</si>
  <si>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</si>
  <si>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</si>
  <si>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</si>
  <si>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</si>
  <si>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</si>
  <si>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</si>
  <si>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</si>
  <si>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</si>
  <si>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</si>
  <si>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</si>
  <si>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</si>
  <si>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</si>
  <si>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</si>
  <si>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</si>
  <si>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</si>
  <si>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</si>
  <si>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</si>
  <si>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</si>
  <si>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</si>
  <si>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</si>
  <si>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</si>
  <si>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</si>
  <si>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</si>
  <si>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</si>
  <si>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</si>
  <si>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</si>
  <si>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</si>
  <si>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</si>
  <si>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</si>
  <si>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</si>
  <si>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</si>
  <si>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</si>
  <si>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</si>
  <si>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</si>
  <si>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</si>
  <si>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</si>
  <si>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</si>
  <si>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</si>
  <si>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</si>
  <si>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</si>
  <si>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</si>
  <si>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</si>
  <si>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</si>
  <si>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</si>
  <si>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</si>
  <si>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</si>
  <si>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</si>
  <si>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</si>
  <si>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</si>
  <si>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</si>
  <si>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</si>
  <si>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</si>
  <si>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</si>
  <si>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</si>
  <si>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</si>
  <si>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</si>
  <si>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</si>
  <si>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</si>
  <si>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</si>
  <si>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</si>
  <si>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</si>
  <si>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</si>
  <si>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</si>
  <si>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</si>
  <si>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</si>
  <si>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</si>
  <si>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</si>
  <si>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</si>
  <si>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</si>
  <si>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</si>
  <si>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</si>
  <si>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</si>
  <si>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</si>
  <si>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</si>
  <si>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</si>
  <si>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</si>
  <si>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</si>
  <si>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</si>
  <si>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</si>
  <si>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</si>
  <si>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</si>
  <si>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</si>
  <si>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</si>
  <si>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</si>
  <si>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</si>
  <si>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</si>
  <si>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</si>
  <si>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</si>
  <si>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</si>
  <si>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</si>
  <si>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</si>
  <si>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</si>
  <si>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</si>
  <si>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</si>
  <si>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</si>
  <si>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</si>
  <si>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</si>
  <si>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</si>
  <si>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</si>
  <si>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</si>
  <si>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</si>
  <si>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</si>
  <si>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</si>
  <si>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</si>
  <si>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</si>
  <si>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</si>
  <si>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</si>
  <si>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</si>
  <si>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</si>
  <si>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</si>
  <si>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</si>
  <si>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</si>
  <si>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・経営の健全性、効率性
　　経常収支、医業収支、病床利用率、患者１人１日当たり収益
　　とも類似病院平均値・全国平均値を下回っているものの、上
　　昇傾向となった。材料費の占める割合は増加したものの、前
　　年度と比較して、手術件数及び外来患者数の増等により入院
　　収益、外来収益ともに増加している。医業収益における職員
　　給与費も圧縮され、前年度より経営の健全性及び効率性は改
　　善していると考えられる。
　　引き続き、診療報酬や加算の情報を精査し、医業収益増に向
　　けた取組みを強化するるとともに、診療材料の見直しや光熱
　　水費の削減等、医業費用削減に取り組み、限られた人員で効
　　率的に医療を提供できる体制を構築していく。
・老朽化の状況
　　平成２６年開院につき施設はまだ新しいものの、開院時に整
　　備した機器及び旧西北中央病院から引き継いだ機器の減価償
　　却が進んでいるため、計画的な機器更新計画を立て、機器更
　　新費用の平準化を図る必要がある。
　　また、現施設の長寿命化を図るため、屋根や外壁等のメンテ
　　ナンスについて、引続き計画を策定し実施していく。</t>
    <rPh sb="70" eb="71">
      <t>ウエ</t>
    </rPh>
    <rPh sb="75" eb="77">
      <t>ケイコウ</t>
    </rPh>
    <rPh sb="100" eb="101">
      <t>マエ</t>
    </rPh>
    <rPh sb="104" eb="106">
      <t>ネンド</t>
    </rPh>
    <rPh sb="107" eb="109">
      <t>ヒカク</t>
    </rPh>
    <rPh sb="112" eb="114">
      <t>シュジュツ</t>
    </rPh>
    <rPh sb="114" eb="116">
      <t>ケンスウ</t>
    </rPh>
    <rPh sb="116" eb="117">
      <t>オヨ</t>
    </rPh>
    <rPh sb="118" eb="120">
      <t>ガイライ</t>
    </rPh>
    <rPh sb="120" eb="122">
      <t>カンジャ</t>
    </rPh>
    <rPh sb="122" eb="123">
      <t>スウ</t>
    </rPh>
    <rPh sb="124" eb="125">
      <t>ゾウ</t>
    </rPh>
    <rPh sb="125" eb="126">
      <t>トウ</t>
    </rPh>
    <rPh sb="129" eb="131">
      <t>ニュウイン</t>
    </rPh>
    <rPh sb="137" eb="139">
      <t>ガイライ</t>
    </rPh>
    <rPh sb="139" eb="141">
      <t>シュウエキ</t>
    </rPh>
    <rPh sb="144" eb="146">
      <t>ゾウカ</t>
    </rPh>
    <rPh sb="151" eb="153">
      <t>イギョウ</t>
    </rPh>
    <rPh sb="153" eb="155">
      <t>シュウエキ</t>
    </rPh>
    <rPh sb="159" eb="161">
      <t>ショクイン</t>
    </rPh>
    <rPh sb="209" eb="210">
      <t>ヒ</t>
    </rPh>
    <rPh sb="211" eb="212">
      <t>ツヅ</t>
    </rPh>
    <phoneticPr fontId="5"/>
  </si>
  <si>
    <t>・有形固定資産減価償却率
　　平成２６年度開院につき、まだ資産が新しいことから平均値
　を下回っているが、減価償却が進み上昇傾向が続いている。
・器械備品減価償却率
　　平成２６年度開院時に導入した機器の使用年数が、法定耐用
　年数に近づいているため、平均値を上回っている。
　　今後は、計画的な機器更新を検討する必要がある。
・１床当たり有形固定資産
　　平均値を下回っているが、今後も過大な投資をすることのな
　いよう、計画的な資産整備計画を立てる必要がある。</t>
    <rPh sb="74" eb="76">
      <t>キカイ</t>
    </rPh>
    <rPh sb="141" eb="143">
      <t>コンゴ</t>
    </rPh>
    <rPh sb="193" eb="195">
      <t>コンゴ</t>
    </rPh>
    <phoneticPr fontId="5"/>
  </si>
  <si>
    <t>・経常収支比率
　　入院・外来収益の増、繰入金増等により、平均値を上回ることができた。
・医業収支比率
　　平均値以下であるが、入院・外来収益の増により毎年上昇している。
・累積欠損金比率
　　平均値以下であるが、前年度より抑えることができた。
・病床利用率
　　平均値以下である。落ち込みが厳しいため、人口減以外の要因を精査する必要がある。
・入院患者１人１日当たり収益
　　平均値以下であるが、手術件数が増え、前年度を上回ることができた。
・外来患者１人１日当たり収益
　　平均値以下であるが、患者数が増え、前年度を上回ることができた。
・職員給与費対医業収益比率
　　平均値以上であるが、経験歴の長い医師の退職が影響し、前年度を下回った。
・材料費対医業収益比率
　　平均値以上であり、前年度を大きく上回っているが、がん患者向け高額薬品の使用増が
　　原因であり、今後の収益増が期待される。
●人口減少に伴い入院患者数が減少しているものの、適切な診療提供体制の整備が徐々に
　進み、経常収支比率は大幅に上昇した。</t>
    <rPh sb="10" eb="12">
      <t>ニュウイン</t>
    </rPh>
    <rPh sb="13" eb="15">
      <t>ガイライ</t>
    </rPh>
    <rPh sb="15" eb="17">
      <t>シュウエキ</t>
    </rPh>
    <rPh sb="18" eb="19">
      <t>ゾウ</t>
    </rPh>
    <rPh sb="22" eb="23">
      <t>キン</t>
    </rPh>
    <rPh sb="24" eb="25">
      <t>トウ</t>
    </rPh>
    <rPh sb="34" eb="35">
      <t>マワ</t>
    </rPh>
    <rPh sb="76" eb="78">
      <t>マイトシ</t>
    </rPh>
    <rPh sb="78" eb="80">
      <t>ジョウショウ</t>
    </rPh>
    <rPh sb="107" eb="110">
      <t>ゼンネンド</t>
    </rPh>
    <rPh sb="112" eb="113">
      <t>オサ</t>
    </rPh>
    <rPh sb="141" eb="142">
      <t>オ</t>
    </rPh>
    <rPh sb="143" eb="144">
      <t>コ</t>
    </rPh>
    <rPh sb="146" eb="147">
      <t>キビ</t>
    </rPh>
    <rPh sb="152" eb="155">
      <t>ジンコウゲン</t>
    </rPh>
    <rPh sb="155" eb="157">
      <t>イガイ</t>
    </rPh>
    <rPh sb="158" eb="160">
      <t>ヨウイン</t>
    </rPh>
    <rPh sb="161" eb="163">
      <t>セイサ</t>
    </rPh>
    <rPh sb="199" eb="201">
      <t>シュジュツ</t>
    </rPh>
    <rPh sb="201" eb="203">
      <t>ケンスウ</t>
    </rPh>
    <rPh sb="204" eb="205">
      <t>ゾウ</t>
    </rPh>
    <rPh sb="207" eb="210">
      <t>ゼンネンド</t>
    </rPh>
    <rPh sb="211" eb="213">
      <t>ウワマワ</t>
    </rPh>
    <rPh sb="249" eb="251">
      <t>カンジャ</t>
    </rPh>
    <rPh sb="251" eb="252">
      <t>スウ</t>
    </rPh>
    <rPh sb="253" eb="254">
      <t>フ</t>
    </rPh>
    <rPh sb="260" eb="261">
      <t>ウエ</t>
    </rPh>
    <rPh sb="306" eb="308">
      <t>タイショク</t>
    </rPh>
    <rPh sb="309" eb="311">
      <t>エイキョウ</t>
    </rPh>
    <rPh sb="313" eb="316">
      <t>ゼンネンド</t>
    </rPh>
    <rPh sb="317" eb="319">
      <t>シタマワ</t>
    </rPh>
    <rPh sb="350" eb="351">
      <t>オオ</t>
    </rPh>
    <rPh sb="353" eb="355">
      <t>ウワマワ</t>
    </rPh>
    <rPh sb="412" eb="413">
      <t>スウ</t>
    </rPh>
    <rPh sb="424" eb="426">
      <t>テキセツ</t>
    </rPh>
    <rPh sb="427" eb="429">
      <t>シンリョウ</t>
    </rPh>
    <rPh sb="429" eb="431">
      <t>テイキョウ</t>
    </rPh>
    <rPh sb="431" eb="433">
      <t>タイセイ</t>
    </rPh>
    <rPh sb="434" eb="436">
      <t>セイビ</t>
    </rPh>
    <rPh sb="437" eb="439">
      <t>ジョジョ</t>
    </rPh>
    <rPh sb="442" eb="443">
      <t>スス</t>
    </rPh>
    <rPh sb="447" eb="449">
      <t>シュウシ</t>
    </rPh>
    <rPh sb="449" eb="451">
      <t>ヒリツ</t>
    </rPh>
    <rPh sb="452" eb="454">
      <t>オオハバ</t>
    </rPh>
    <rPh sb="455" eb="457">
      <t>ジョウショウ</t>
    </rPh>
    <phoneticPr fontId="5"/>
  </si>
  <si>
    <t xml:space="preserve"> 当院は、つがる西北五広域連合が所管する５医療機関（３病院２診療所）の中核病院として、平成２６年４月１日に開院し、西北五地域に３病院しかない救急告示病院の中心的施設として、地域の急性期医療において重要な役割を担っている。
　例えば、当地域唯一の２次救急医療施設として、入院が必要な重篤救急患者を休日・夜間を問わず受入れしており、救急車受入件数は年間３，０００件を超えているほか、当地域で最多の全身麻酔手術を行う等、地域の急性期医療を支えている。
　</t>
    <rPh sb="1" eb="3">
      <t>トウイン</t>
    </rPh>
    <rPh sb="21" eb="23">
      <t>イリョウ</t>
    </rPh>
    <rPh sb="23" eb="25">
      <t>キカン</t>
    </rPh>
    <rPh sb="30" eb="33">
      <t>シンリョウジョ</t>
    </rPh>
    <rPh sb="99" eb="100">
      <t>ヨウ</t>
    </rPh>
    <rPh sb="112" eb="113">
      <t>タト</t>
    </rPh>
    <rPh sb="216" eb="217">
      <t>ササ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</si>
</sst>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shrinkToFi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left" vertical="top" wrapText="1" shrinkToFit="1"/>
      <protection locked="0"/>
    </xf>
    <xf numFmtId="0" fontId="20" fillId="0" borderId="0" xfId="0" applyFont="1" applyFill="1" applyBorder="1" applyAlignment="1" applyProtection="1">
      <alignment horizontal="left" vertical="top" wrapText="1" shrinkToFit="1"/>
      <protection locked="0"/>
    </xf>
    <xf numFmtId="0" fontId="20" fillId="0" borderId="9" xfId="0" applyFont="1" applyFill="1" applyBorder="1" applyAlignment="1" applyProtection="1">
      <alignment horizontal="left" vertical="top" wrapText="1" shrinkToFit="1"/>
      <protection locked="0"/>
    </xf>
    <xf numFmtId="0" fontId="20" fillId="0" borderId="10" xfId="0" applyFont="1" applyFill="1" applyBorder="1" applyAlignment="1" applyProtection="1">
      <alignment horizontal="left" vertical="top" wrapText="1" shrinkToFit="1"/>
      <protection locked="0"/>
    </xf>
    <xf numFmtId="0" fontId="20" fillId="0" borderId="1" xfId="0" applyFont="1" applyFill="1" applyBorder="1" applyAlignment="1" applyProtection="1">
      <alignment horizontal="left" vertical="top" wrapText="1" shrinkToFit="1"/>
      <protection locked="0"/>
    </xf>
    <xf numFmtId="0" fontId="20" fillId="0" borderId="11" xfId="0" applyFont="1" applyFill="1" applyBorder="1" applyAlignment="1" applyProtection="1">
      <alignment horizontal="left" vertical="top" wrapText="1" shrinkToFi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8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1" fillId="0" borderId="9" xfId="0" applyFont="1" applyFill="1" applyBorder="1" applyAlignment="1" applyProtection="1">
      <alignment horizontal="left" vertical="top" wrapText="1"/>
      <protection locked="0"/>
    </xf>
    <xf numFmtId="0" fontId="21" fillId="0" borderId="10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11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69.400000000000006</c:v>
                </c:pt>
                <c:pt idx="1">
                  <c:v>70.8</c:v>
                </c:pt>
                <c:pt idx="2">
                  <c:v>72.7</c:v>
                </c:pt>
                <c:pt idx="3">
                  <c:v>69.599999999999994</c:v>
                </c:pt>
                <c:pt idx="4">
                  <c:v>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B-4043-A410-FBB10C0A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17992"/>
        <c:axId val="2051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76.099999999999994</c:v>
                </c:pt>
                <c:pt idx="2">
                  <c:v>77</c:v>
                </c:pt>
                <c:pt idx="3">
                  <c:v>77.599999999999994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B-4043-A410-FBB10C0A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7992"/>
        <c:axId val="205169248"/>
      </c:lineChart>
      <c:catAx>
        <c:axId val="205017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169248"/>
        <c:crosses val="autoZero"/>
        <c:auto val="1"/>
        <c:lblAlgn val="ctr"/>
        <c:lblOffset val="100"/>
        <c:noMultiLvlLbl val="1"/>
      </c:catAx>
      <c:valAx>
        <c:axId val="20516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017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37.5</c:v>
                </c:pt>
                <c:pt idx="2">
                  <c:v>42.8</c:v>
                </c:pt>
                <c:pt idx="3">
                  <c:v>47.1</c:v>
                </c:pt>
                <c:pt idx="4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E-4B80-8225-62F5075F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12944"/>
        <c:axId val="20453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42.9</c:v>
                </c:pt>
                <c:pt idx="2">
                  <c:v>40.200000000000003</c:v>
                </c:pt>
                <c:pt idx="3">
                  <c:v>40.4</c:v>
                </c:pt>
                <c:pt idx="4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E-4B80-8225-62F5075F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12944"/>
        <c:axId val="204534328"/>
      </c:lineChart>
      <c:catAx>
        <c:axId val="20671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534328"/>
        <c:crosses val="autoZero"/>
        <c:auto val="1"/>
        <c:lblAlgn val="ctr"/>
        <c:lblOffset val="100"/>
        <c:noMultiLvlLbl val="1"/>
      </c:catAx>
      <c:valAx>
        <c:axId val="20453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671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82</c:v>
                </c:pt>
                <c:pt idx="2">
                  <c:v>82.3</c:v>
                </c:pt>
                <c:pt idx="3">
                  <c:v>83.5</c:v>
                </c:pt>
                <c:pt idx="4">
                  <c:v>84.9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2-4657-98D8-CE6B2AC3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26880"/>
        <c:axId val="20452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91.6</c:v>
                </c:pt>
                <c:pt idx="2">
                  <c:v>92.1</c:v>
                </c:pt>
                <c:pt idx="3">
                  <c:v>92.3</c:v>
                </c:pt>
                <c:pt idx="4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2-4657-98D8-CE6B2AC3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6880"/>
        <c:axId val="204528056"/>
      </c:lineChart>
      <c:catAx>
        <c:axId val="204526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528056"/>
        <c:crosses val="autoZero"/>
        <c:auto val="1"/>
        <c:lblAlgn val="ctr"/>
        <c:lblOffset val="100"/>
        <c:noMultiLvlLbl val="1"/>
      </c:catAx>
      <c:valAx>
        <c:axId val="20452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526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96.4</c:v>
                </c:pt>
                <c:pt idx="2">
                  <c:v>95.4</c:v>
                </c:pt>
                <c:pt idx="3">
                  <c:v>97.2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4-4E4A-9409-B480253D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31192"/>
        <c:axId val="2045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98.8</c:v>
                </c:pt>
                <c:pt idx="1">
                  <c:v>98.5</c:v>
                </c:pt>
                <c:pt idx="2">
                  <c:v>98.7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4-4E4A-9409-B480253DB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31192"/>
        <c:axId val="204531584"/>
      </c:lineChart>
      <c:catAx>
        <c:axId val="204531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4531584"/>
        <c:crosses val="autoZero"/>
        <c:auto val="1"/>
        <c:lblAlgn val="ctr"/>
        <c:lblOffset val="100"/>
        <c:noMultiLvlLbl val="1"/>
      </c:catAx>
      <c:valAx>
        <c:axId val="2045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04531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26.1</c:v>
                </c:pt>
                <c:pt idx="2">
                  <c:v>32.5</c:v>
                </c:pt>
                <c:pt idx="3">
                  <c:v>38.700000000000003</c:v>
                </c:pt>
                <c:pt idx="4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0-4742-9FEE-D78C57D2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33152"/>
        <c:axId val="12939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52.5</c:v>
                </c:pt>
                <c:pt idx="2">
                  <c:v>52.7</c:v>
                </c:pt>
                <c:pt idx="3">
                  <c:v>53.7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0-4742-9FEE-D78C57D2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33152"/>
        <c:axId val="129399408"/>
      </c:lineChart>
      <c:catAx>
        <c:axId val="20453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9399408"/>
        <c:crosses val="autoZero"/>
        <c:auto val="1"/>
        <c:lblAlgn val="ctr"/>
        <c:lblOffset val="100"/>
        <c:noMultiLvlLbl val="1"/>
      </c:catAx>
      <c:valAx>
        <c:axId val="12939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453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42.5</c:v>
                </c:pt>
                <c:pt idx="1">
                  <c:v>55.2</c:v>
                </c:pt>
                <c:pt idx="2">
                  <c:v>66.7</c:v>
                </c:pt>
                <c:pt idx="3">
                  <c:v>76.900000000000006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6-4084-823B-F6905082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05840"/>
        <c:axId val="20520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66.099999999999994</c:v>
                </c:pt>
                <c:pt idx="2">
                  <c:v>68.400000000000006</c:v>
                </c:pt>
                <c:pt idx="3">
                  <c:v>69.3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6-4084-823B-F69050826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5840"/>
        <c:axId val="205208976"/>
      </c:lineChart>
      <c:catAx>
        <c:axId val="20520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08976"/>
        <c:crosses val="autoZero"/>
        <c:auto val="1"/>
        <c:lblAlgn val="ctr"/>
        <c:lblOffset val="100"/>
        <c:noMultiLvlLbl val="1"/>
      </c:catAx>
      <c:valAx>
        <c:axId val="20520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205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45776210</c:v>
                </c:pt>
                <c:pt idx="1">
                  <c:v>45880148</c:v>
                </c:pt>
                <c:pt idx="2">
                  <c:v>45965525</c:v>
                </c:pt>
                <c:pt idx="3">
                  <c:v>46151338</c:v>
                </c:pt>
                <c:pt idx="4">
                  <c:v>46092324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3-4416-A1B7-22D3B314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04272"/>
        <c:axId val="20520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43764424</c:v>
                </c:pt>
                <c:pt idx="1">
                  <c:v>44446754</c:v>
                </c:pt>
                <c:pt idx="2">
                  <c:v>45729936</c:v>
                </c:pt>
                <c:pt idx="3">
                  <c:v>47442477</c:v>
                </c:pt>
                <c:pt idx="4">
                  <c:v>48164556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3-4416-A1B7-22D3B314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4272"/>
        <c:axId val="205205448"/>
      </c:lineChart>
      <c:catAx>
        <c:axId val="20520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05448"/>
        <c:crosses val="autoZero"/>
        <c:auto val="1"/>
        <c:lblAlgn val="ctr"/>
        <c:lblOffset val="100"/>
        <c:noMultiLvlLbl val="1"/>
      </c:catAx>
      <c:valAx>
        <c:axId val="20520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520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25.8</c:v>
                </c:pt>
                <c:pt idx="2">
                  <c:v>24.5</c:v>
                </c:pt>
                <c:pt idx="3">
                  <c:v>24.7</c:v>
                </c:pt>
                <c:pt idx="4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4-4F78-9C2E-2D9333D1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06624"/>
        <c:axId val="20520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25.4</c:v>
                </c:pt>
                <c:pt idx="3">
                  <c:v>25.8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4-4F78-9C2E-2D9333D1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6624"/>
        <c:axId val="205207016"/>
      </c:lineChart>
      <c:catAx>
        <c:axId val="205206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07016"/>
        <c:crosses val="autoZero"/>
        <c:auto val="1"/>
        <c:lblAlgn val="ctr"/>
        <c:lblOffset val="100"/>
        <c:noMultiLvlLbl val="1"/>
      </c:catAx>
      <c:valAx>
        <c:axId val="20520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206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61</c:v>
                </c:pt>
                <c:pt idx="2">
                  <c:v>56.8</c:v>
                </c:pt>
                <c:pt idx="3">
                  <c:v>57.5</c:v>
                </c:pt>
                <c:pt idx="4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FB0-8C48-A74EF4F8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07408"/>
        <c:axId val="20520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54.1</c:v>
                </c:pt>
                <c:pt idx="2">
                  <c:v>53.8</c:v>
                </c:pt>
                <c:pt idx="3">
                  <c:v>53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C-4FB0-8C48-A74EF4F8E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7408"/>
        <c:axId val="205207800"/>
      </c:lineChart>
      <c:catAx>
        <c:axId val="205207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07800"/>
        <c:crosses val="autoZero"/>
        <c:auto val="1"/>
        <c:lblAlgn val="ctr"/>
        <c:lblOffset val="100"/>
        <c:noMultiLvlLbl val="1"/>
      </c:catAx>
      <c:valAx>
        <c:axId val="20520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5207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12315</c:v>
                </c:pt>
                <c:pt idx="1">
                  <c:v>12750</c:v>
                </c:pt>
                <c:pt idx="2">
                  <c:v>12582</c:v>
                </c:pt>
                <c:pt idx="3">
                  <c:v>12858</c:v>
                </c:pt>
                <c:pt idx="4">
                  <c:v>13021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F10-AE1B-F8932A4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09368"/>
        <c:axId val="2052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13969</c:v>
                </c:pt>
                <c:pt idx="1">
                  <c:v>14455</c:v>
                </c:pt>
                <c:pt idx="2">
                  <c:v>15171</c:v>
                </c:pt>
                <c:pt idx="3">
                  <c:v>15887</c:v>
                </c:pt>
                <c:pt idx="4">
                  <c:v>16979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F-4F10-AE1B-F8932A4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09368"/>
        <c:axId val="205211328"/>
      </c:lineChart>
      <c:catAx>
        <c:axId val="205209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11328"/>
        <c:crosses val="autoZero"/>
        <c:auto val="1"/>
        <c:lblAlgn val="ctr"/>
        <c:lblOffset val="100"/>
        <c:noMultiLvlLbl val="1"/>
      </c:catAx>
      <c:valAx>
        <c:axId val="2052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5209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49237</c:v>
                </c:pt>
                <c:pt idx="1">
                  <c:v>49309</c:v>
                </c:pt>
                <c:pt idx="2">
                  <c:v>48924</c:v>
                </c:pt>
                <c:pt idx="3">
                  <c:v>49585</c:v>
                </c:pt>
                <c:pt idx="4">
                  <c:v>54166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6-49B2-9A56-2D9B26C3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10152"/>
        <c:axId val="20521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54464</c:v>
                </c:pt>
                <c:pt idx="1">
                  <c:v>55265</c:v>
                </c:pt>
                <c:pt idx="2">
                  <c:v>56892</c:v>
                </c:pt>
                <c:pt idx="3">
                  <c:v>59108</c:v>
                </c:pt>
                <c:pt idx="4">
                  <c:v>60271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6-49B2-9A56-2D9B26C3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10152"/>
        <c:axId val="205210544"/>
      </c:lineChart>
      <c:catAx>
        <c:axId val="205210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5210544"/>
        <c:crosses val="autoZero"/>
        <c:auto val="1"/>
        <c:lblAlgn val="ctr"/>
        <c:lblOffset val="100"/>
        <c:noMultiLvlLbl val="1"/>
      </c:catAx>
      <c:valAx>
        <c:axId val="20521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5210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JW7" zoomScaleNormal="100" zoomScaleSheetLayoutView="70" workbookViewId="0">
      <selection activeCell="NJ70" activeCellId="3" sqref="NJ22:NX34 NJ39:NX51 NJ54:NX67 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青森県つがる西北五広域連合　つがる総合病院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災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44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438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36872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374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374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70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66" t="s">
        <v>186</v>
      </c>
      <c r="NK22" s="167"/>
      <c r="NL22" s="167"/>
      <c r="NM22" s="167"/>
      <c r="NN22" s="167"/>
      <c r="NO22" s="167"/>
      <c r="NP22" s="167"/>
      <c r="NQ22" s="167"/>
      <c r="NR22" s="167"/>
      <c r="NS22" s="167"/>
      <c r="NT22" s="167"/>
      <c r="NU22" s="167"/>
      <c r="NV22" s="167"/>
      <c r="NW22" s="167"/>
      <c r="NX22" s="16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54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6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54"/>
      <c r="NK24" s="155"/>
      <c r="NL24" s="155"/>
      <c r="NM24" s="155"/>
      <c r="NN24" s="155"/>
      <c r="NO24" s="155"/>
      <c r="NP24" s="155"/>
      <c r="NQ24" s="155"/>
      <c r="NR24" s="155"/>
      <c r="NS24" s="155"/>
      <c r="NT24" s="155"/>
      <c r="NU24" s="155"/>
      <c r="NV24" s="155"/>
      <c r="NW24" s="155"/>
      <c r="NX24" s="156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54"/>
      <c r="NK25" s="155"/>
      <c r="NL25" s="155"/>
      <c r="NM25" s="155"/>
      <c r="NN25" s="155"/>
      <c r="NO25" s="155"/>
      <c r="NP25" s="155"/>
      <c r="NQ25" s="155"/>
      <c r="NR25" s="155"/>
      <c r="NS25" s="155"/>
      <c r="NT25" s="155"/>
      <c r="NU25" s="155"/>
      <c r="NV25" s="155"/>
      <c r="NW25" s="155"/>
      <c r="NX25" s="156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54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6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54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6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54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6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54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6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54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6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54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6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16" t="str">
        <f>データ!$B$11</f>
        <v>H27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 t="str">
        <f>データ!$C$11</f>
        <v>H28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 t="str">
        <f>データ!$D$11</f>
        <v>H29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 t="str">
        <f>データ!$E$11</f>
        <v>H30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 t="str">
        <f>データ!$F$11</f>
        <v>R01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16" t="str">
        <f>データ!$B$11</f>
        <v>H27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 t="str">
        <f>データ!$C$11</f>
        <v>H28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 t="str">
        <f>データ!$D$11</f>
        <v>H29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 t="str">
        <f>データ!$E$11</f>
        <v>H30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 t="str">
        <f>データ!$F$11</f>
        <v>R01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16" t="str">
        <f>データ!$B$11</f>
        <v>H27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 t="str">
        <f>データ!$C$11</f>
        <v>H28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 t="str">
        <f>データ!$D$11</f>
        <v>H29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 t="str">
        <f>データ!$E$11</f>
        <v>H30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 t="str">
        <f>データ!$F$11</f>
        <v>R01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16" t="str">
        <f>データ!$B$11</f>
        <v>H27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 t="str">
        <f>データ!$C$11</f>
        <v>H28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 t="str">
        <f>データ!$D$11</f>
        <v>H29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 t="str">
        <f>データ!$E$11</f>
        <v>H30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 t="str">
        <f>データ!$F$11</f>
        <v>R01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5"/>
      <c r="NE32" s="5"/>
      <c r="NF32" s="5"/>
      <c r="NG32" s="5"/>
      <c r="NH32" s="27"/>
      <c r="NI32" s="2"/>
      <c r="NJ32" s="154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6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19" t="s">
        <v>56</v>
      </c>
      <c r="H33" s="119"/>
      <c r="I33" s="119"/>
      <c r="J33" s="119"/>
      <c r="K33" s="119"/>
      <c r="L33" s="119"/>
      <c r="M33" s="119"/>
      <c r="N33" s="119"/>
      <c r="O33" s="119"/>
      <c r="P33" s="120">
        <f>データ!AH7</f>
        <v>93.7</v>
      </c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  <c r="AE33" s="120">
        <f>データ!AI7</f>
        <v>96.4</v>
      </c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2"/>
      <c r="AT33" s="120">
        <f>データ!AJ7</f>
        <v>95.4</v>
      </c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2"/>
      <c r="BI33" s="120">
        <f>データ!AK7</f>
        <v>97.2</v>
      </c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120">
        <f>データ!AL7</f>
        <v>99.7</v>
      </c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2"/>
      <c r="CO33" s="5"/>
      <c r="CP33" s="5"/>
      <c r="CQ33" s="5"/>
      <c r="CR33" s="5"/>
      <c r="CS33" s="5"/>
      <c r="CT33" s="5"/>
      <c r="CU33" s="119" t="s">
        <v>56</v>
      </c>
      <c r="CV33" s="119"/>
      <c r="CW33" s="119"/>
      <c r="CX33" s="119"/>
      <c r="CY33" s="119"/>
      <c r="CZ33" s="119"/>
      <c r="DA33" s="119"/>
      <c r="DB33" s="119"/>
      <c r="DC33" s="119"/>
      <c r="DD33" s="120">
        <f>データ!AS7</f>
        <v>80.2</v>
      </c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2"/>
      <c r="DS33" s="120">
        <f>データ!AT7</f>
        <v>82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2"/>
      <c r="EH33" s="120">
        <f>データ!AU7</f>
        <v>82.3</v>
      </c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2"/>
      <c r="EW33" s="120">
        <f>データ!AV7</f>
        <v>83.5</v>
      </c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データ!AW7</f>
        <v>84.9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2"/>
      <c r="GA33" s="5"/>
      <c r="GB33" s="5"/>
      <c r="GC33" s="5"/>
      <c r="GD33" s="5"/>
      <c r="GE33" s="5"/>
      <c r="GF33" s="5"/>
      <c r="GG33" s="5"/>
      <c r="GH33" s="5"/>
      <c r="GI33" s="119" t="s">
        <v>56</v>
      </c>
      <c r="GJ33" s="119"/>
      <c r="GK33" s="119"/>
      <c r="GL33" s="119"/>
      <c r="GM33" s="119"/>
      <c r="GN33" s="119"/>
      <c r="GO33" s="119"/>
      <c r="GP33" s="119"/>
      <c r="GQ33" s="119"/>
      <c r="GR33" s="120">
        <f>データ!BD7</f>
        <v>33.200000000000003</v>
      </c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2"/>
      <c r="HG33" s="120">
        <f>データ!BE7</f>
        <v>37.5</v>
      </c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2"/>
      <c r="HV33" s="120">
        <f>データ!BF7</f>
        <v>42.8</v>
      </c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2"/>
      <c r="IK33" s="120">
        <f>データ!BG7</f>
        <v>47.1</v>
      </c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2"/>
      <c r="IZ33" s="120">
        <f>データ!BH7</f>
        <v>45.6</v>
      </c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2"/>
      <c r="JO33" s="5"/>
      <c r="JP33" s="5"/>
      <c r="JQ33" s="5"/>
      <c r="JR33" s="5"/>
      <c r="JS33" s="5"/>
      <c r="JT33" s="5"/>
      <c r="JU33" s="5"/>
      <c r="JV33" s="5"/>
      <c r="JW33" s="119" t="s">
        <v>56</v>
      </c>
      <c r="JX33" s="119"/>
      <c r="JY33" s="119"/>
      <c r="JZ33" s="119"/>
      <c r="KA33" s="119"/>
      <c r="KB33" s="119"/>
      <c r="KC33" s="119"/>
      <c r="KD33" s="119"/>
      <c r="KE33" s="119"/>
      <c r="KF33" s="120">
        <f>データ!BO7</f>
        <v>69.400000000000006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2"/>
      <c r="KU33" s="120">
        <f>データ!BP7</f>
        <v>70.8</v>
      </c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2"/>
      <c r="LJ33" s="120">
        <f>データ!BQ7</f>
        <v>72.7</v>
      </c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2"/>
      <c r="LY33" s="120">
        <f>データ!BR7</f>
        <v>69.599999999999994</v>
      </c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データ!BS7</f>
        <v>66.3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2"/>
      <c r="ND33" s="5"/>
      <c r="NE33" s="5"/>
      <c r="NF33" s="5"/>
      <c r="NG33" s="5"/>
      <c r="NH33" s="27"/>
      <c r="NI33" s="2"/>
      <c r="NJ33" s="154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6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19" t="s">
        <v>58</v>
      </c>
      <c r="H34" s="119"/>
      <c r="I34" s="119"/>
      <c r="J34" s="119"/>
      <c r="K34" s="119"/>
      <c r="L34" s="119"/>
      <c r="M34" s="119"/>
      <c r="N34" s="119"/>
      <c r="O34" s="119"/>
      <c r="P34" s="120">
        <f>データ!AM7</f>
        <v>98.8</v>
      </c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  <c r="AE34" s="120">
        <f>データ!AN7</f>
        <v>98.5</v>
      </c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2"/>
      <c r="AT34" s="120">
        <f>データ!AO7</f>
        <v>98.7</v>
      </c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2"/>
      <c r="BI34" s="120">
        <f>データ!AP7</f>
        <v>99</v>
      </c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2"/>
      <c r="BX34" s="120">
        <f>データ!AQ7</f>
        <v>99</v>
      </c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2"/>
      <c r="CO34" s="5"/>
      <c r="CP34" s="5"/>
      <c r="CQ34" s="5"/>
      <c r="CR34" s="5"/>
      <c r="CS34" s="5"/>
      <c r="CT34" s="5"/>
      <c r="CU34" s="119" t="s">
        <v>58</v>
      </c>
      <c r="CV34" s="119"/>
      <c r="CW34" s="119"/>
      <c r="CX34" s="119"/>
      <c r="CY34" s="119"/>
      <c r="CZ34" s="119"/>
      <c r="DA34" s="119"/>
      <c r="DB34" s="119"/>
      <c r="DC34" s="119"/>
      <c r="DD34" s="120">
        <f>データ!AX7</f>
        <v>91.8</v>
      </c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2"/>
      <c r="DS34" s="120">
        <f>データ!AY7</f>
        <v>91.6</v>
      </c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2"/>
      <c r="EH34" s="120">
        <f>データ!AZ7</f>
        <v>92.1</v>
      </c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2"/>
      <c r="EW34" s="120">
        <f>データ!BA7</f>
        <v>92.3</v>
      </c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2"/>
      <c r="FL34" s="120">
        <f>データ!BB7</f>
        <v>92.4</v>
      </c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2"/>
      <c r="GA34" s="5"/>
      <c r="GB34" s="5"/>
      <c r="GC34" s="5"/>
      <c r="GD34" s="5"/>
      <c r="GE34" s="5"/>
      <c r="GF34" s="5"/>
      <c r="GG34" s="5"/>
      <c r="GH34" s="5"/>
      <c r="GI34" s="119" t="s">
        <v>58</v>
      </c>
      <c r="GJ34" s="119"/>
      <c r="GK34" s="119"/>
      <c r="GL34" s="119"/>
      <c r="GM34" s="119"/>
      <c r="GN34" s="119"/>
      <c r="GO34" s="119"/>
      <c r="GP34" s="119"/>
      <c r="GQ34" s="119"/>
      <c r="GR34" s="120">
        <f>データ!BI7</f>
        <v>38.1</v>
      </c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2"/>
      <c r="HG34" s="120">
        <f>データ!BJ7</f>
        <v>42.9</v>
      </c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2"/>
      <c r="HV34" s="120">
        <f>データ!BK7</f>
        <v>40.200000000000003</v>
      </c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2"/>
      <c r="IK34" s="120">
        <f>データ!BL7</f>
        <v>40.4</v>
      </c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2"/>
      <c r="IZ34" s="120">
        <f>データ!BM7</f>
        <v>40.1</v>
      </c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2"/>
      <c r="JO34" s="5"/>
      <c r="JP34" s="5"/>
      <c r="JQ34" s="5"/>
      <c r="JR34" s="5"/>
      <c r="JS34" s="5"/>
      <c r="JT34" s="5"/>
      <c r="JU34" s="5"/>
      <c r="JV34" s="5"/>
      <c r="JW34" s="119" t="s">
        <v>58</v>
      </c>
      <c r="JX34" s="119"/>
      <c r="JY34" s="119"/>
      <c r="JZ34" s="119"/>
      <c r="KA34" s="119"/>
      <c r="KB34" s="119"/>
      <c r="KC34" s="119"/>
      <c r="KD34" s="119"/>
      <c r="KE34" s="119"/>
      <c r="KF34" s="120">
        <f>データ!BT7</f>
        <v>75.7</v>
      </c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2"/>
      <c r="KU34" s="120">
        <f>データ!BU7</f>
        <v>76.099999999999994</v>
      </c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2"/>
      <c r="LJ34" s="120">
        <f>データ!BV7</f>
        <v>77</v>
      </c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2"/>
      <c r="LY34" s="120">
        <f>データ!BW7</f>
        <v>77.599999999999994</v>
      </c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2"/>
      <c r="MN34" s="120">
        <f>データ!BX7</f>
        <v>77</v>
      </c>
      <c r="MO34" s="121"/>
      <c r="MP34" s="121"/>
      <c r="MQ34" s="121"/>
      <c r="MR34" s="121"/>
      <c r="MS34" s="121"/>
      <c r="MT34" s="121"/>
      <c r="MU34" s="121"/>
      <c r="MV34" s="121"/>
      <c r="MW34" s="121"/>
      <c r="MX34" s="121"/>
      <c r="MY34" s="121"/>
      <c r="MZ34" s="121"/>
      <c r="NA34" s="121"/>
      <c r="NB34" s="122"/>
      <c r="ND34" s="5"/>
      <c r="NE34" s="5"/>
      <c r="NF34" s="5"/>
      <c r="NG34" s="5"/>
      <c r="NH34" s="27"/>
      <c r="NI34" s="2"/>
      <c r="NJ34" s="157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9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23" t="s">
        <v>60</v>
      </c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24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4"/>
      <c r="NX36" s="124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25" t="s">
        <v>63</v>
      </c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7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28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30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0" t="s">
        <v>185</v>
      </c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2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0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2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0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2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0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2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0"/>
      <c r="NK43" s="161"/>
      <c r="NL43" s="161"/>
      <c r="NM43" s="161"/>
      <c r="NN43" s="161"/>
      <c r="NO43" s="161"/>
      <c r="NP43" s="161"/>
      <c r="NQ43" s="161"/>
      <c r="NR43" s="161"/>
      <c r="NS43" s="161"/>
      <c r="NT43" s="161"/>
      <c r="NU43" s="161"/>
      <c r="NV43" s="161"/>
      <c r="NW43" s="161"/>
      <c r="NX43" s="162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0"/>
      <c r="NK44" s="161"/>
      <c r="NL44" s="161"/>
      <c r="NM44" s="161"/>
      <c r="NN44" s="161"/>
      <c r="NO44" s="161"/>
      <c r="NP44" s="161"/>
      <c r="NQ44" s="161"/>
      <c r="NR44" s="161"/>
      <c r="NS44" s="161"/>
      <c r="NT44" s="161"/>
      <c r="NU44" s="161"/>
      <c r="NV44" s="161"/>
      <c r="NW44" s="161"/>
      <c r="NX44" s="162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0"/>
      <c r="NK45" s="161"/>
      <c r="NL45" s="161"/>
      <c r="NM45" s="161"/>
      <c r="NN45" s="161"/>
      <c r="NO45" s="161"/>
      <c r="NP45" s="161"/>
      <c r="NQ45" s="161"/>
      <c r="NR45" s="161"/>
      <c r="NS45" s="161"/>
      <c r="NT45" s="161"/>
      <c r="NU45" s="161"/>
      <c r="NV45" s="161"/>
      <c r="NW45" s="161"/>
      <c r="NX45" s="162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0"/>
      <c r="NK46" s="161"/>
      <c r="NL46" s="161"/>
      <c r="NM46" s="161"/>
      <c r="NN46" s="161"/>
      <c r="NO46" s="161"/>
      <c r="NP46" s="161"/>
      <c r="NQ46" s="161"/>
      <c r="NR46" s="161"/>
      <c r="NS46" s="161"/>
      <c r="NT46" s="161"/>
      <c r="NU46" s="161"/>
      <c r="NV46" s="161"/>
      <c r="NW46" s="161"/>
      <c r="NX46" s="162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0"/>
      <c r="NK47" s="161"/>
      <c r="NL47" s="161"/>
      <c r="NM47" s="161"/>
      <c r="NN47" s="161"/>
      <c r="NO47" s="161"/>
      <c r="NP47" s="161"/>
      <c r="NQ47" s="161"/>
      <c r="NR47" s="161"/>
      <c r="NS47" s="161"/>
      <c r="NT47" s="161"/>
      <c r="NU47" s="161"/>
      <c r="NV47" s="161"/>
      <c r="NW47" s="161"/>
      <c r="NX47" s="162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0"/>
      <c r="NK48" s="161"/>
      <c r="NL48" s="161"/>
      <c r="NM48" s="161"/>
      <c r="NN48" s="161"/>
      <c r="NO48" s="161"/>
      <c r="NP48" s="161"/>
      <c r="NQ48" s="161"/>
      <c r="NR48" s="161"/>
      <c r="NS48" s="161"/>
      <c r="NT48" s="161"/>
      <c r="NU48" s="161"/>
      <c r="NV48" s="161"/>
      <c r="NW48" s="161"/>
      <c r="NX48" s="162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0"/>
      <c r="NK49" s="161"/>
      <c r="NL49" s="161"/>
      <c r="NM49" s="161"/>
      <c r="NN49" s="161"/>
      <c r="NO49" s="161"/>
      <c r="NP49" s="161"/>
      <c r="NQ49" s="161"/>
      <c r="NR49" s="161"/>
      <c r="NS49" s="161"/>
      <c r="NT49" s="161"/>
      <c r="NU49" s="161"/>
      <c r="NV49" s="161"/>
      <c r="NW49" s="161"/>
      <c r="NX49" s="162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0"/>
      <c r="NK50" s="161"/>
      <c r="NL50" s="161"/>
      <c r="NM50" s="161"/>
      <c r="NN50" s="161"/>
      <c r="NO50" s="161"/>
      <c r="NP50" s="161"/>
      <c r="NQ50" s="161"/>
      <c r="NR50" s="161"/>
      <c r="NS50" s="161"/>
      <c r="NT50" s="161"/>
      <c r="NU50" s="161"/>
      <c r="NV50" s="161"/>
      <c r="NW50" s="161"/>
      <c r="NX50" s="162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3"/>
      <c r="NK51" s="164"/>
      <c r="NL51" s="164"/>
      <c r="NM51" s="164"/>
      <c r="NN51" s="164"/>
      <c r="NO51" s="164"/>
      <c r="NP51" s="164"/>
      <c r="NQ51" s="164"/>
      <c r="NR51" s="164"/>
      <c r="NS51" s="164"/>
      <c r="NT51" s="164"/>
      <c r="NU51" s="164"/>
      <c r="NV51" s="164"/>
      <c r="NW51" s="164"/>
      <c r="NX51" s="165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5" t="s">
        <v>79</v>
      </c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7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8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30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16" t="str">
        <f>データ!$B$11</f>
        <v>H27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 t="str">
        <f>データ!$C$11</f>
        <v>H28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 t="str">
        <f>データ!$D$11</f>
        <v>H29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 t="str">
        <f>データ!$E$11</f>
        <v>H30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 t="str">
        <f>データ!$F$11</f>
        <v>R01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16" t="str">
        <f>データ!$B$11</f>
        <v>H27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 t="str">
        <f>データ!$C$11</f>
        <v>H28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 t="str">
        <f>データ!$D$11</f>
        <v>H29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 t="str">
        <f>データ!$E$11</f>
        <v>H30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 t="str">
        <f>データ!$F$11</f>
        <v>R01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16" t="str">
        <f>データ!$B$11</f>
        <v>H27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 t="str">
        <f>データ!$C$11</f>
        <v>H28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 t="str">
        <f>データ!$D$11</f>
        <v>H29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 t="str">
        <f>データ!$E$11</f>
        <v>H30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 t="str">
        <f>データ!$F$11</f>
        <v>R01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16" t="str">
        <f>データ!$B$11</f>
        <v>H27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 t="str">
        <f>データ!$C$11</f>
        <v>H28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 t="str">
        <f>データ!$D$11</f>
        <v>H29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 t="str">
        <f>データ!$E$11</f>
        <v>H30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 t="str">
        <f>データ!$F$11</f>
        <v>R01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5"/>
      <c r="ND54" s="5"/>
      <c r="NE54" s="5"/>
      <c r="NF54" s="5"/>
      <c r="NG54" s="5"/>
      <c r="NH54" s="27"/>
      <c r="NI54" s="2"/>
      <c r="NJ54" s="154" t="s">
        <v>184</v>
      </c>
      <c r="NK54" s="155"/>
      <c r="NL54" s="155"/>
      <c r="NM54" s="155"/>
      <c r="NN54" s="155"/>
      <c r="NO54" s="155"/>
      <c r="NP54" s="155"/>
      <c r="NQ54" s="155"/>
      <c r="NR54" s="155"/>
      <c r="NS54" s="155"/>
      <c r="NT54" s="155"/>
      <c r="NU54" s="155"/>
      <c r="NV54" s="155"/>
      <c r="NW54" s="155"/>
      <c r="NX54" s="156"/>
    </row>
    <row r="55" spans="1:393" ht="13.5" customHeight="1">
      <c r="A55" s="2"/>
      <c r="B55" s="25"/>
      <c r="C55" s="5"/>
      <c r="D55" s="5"/>
      <c r="E55" s="5"/>
      <c r="F55" s="5"/>
      <c r="G55" s="119" t="s">
        <v>56</v>
      </c>
      <c r="H55" s="119"/>
      <c r="I55" s="119"/>
      <c r="J55" s="119"/>
      <c r="K55" s="119"/>
      <c r="L55" s="119"/>
      <c r="M55" s="119"/>
      <c r="N55" s="119"/>
      <c r="O55" s="119"/>
      <c r="P55" s="131">
        <f>データ!BZ7</f>
        <v>49237</v>
      </c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3"/>
      <c r="AE55" s="131">
        <f>データ!CA7</f>
        <v>49309</v>
      </c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3"/>
      <c r="AT55" s="131">
        <f>データ!CB7</f>
        <v>48924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3"/>
      <c r="BI55" s="131">
        <f>データ!CC7</f>
        <v>49585</v>
      </c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3"/>
      <c r="BX55" s="131">
        <f>データ!CD7</f>
        <v>54166</v>
      </c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3"/>
      <c r="CO55" s="5"/>
      <c r="CP55" s="5"/>
      <c r="CQ55" s="5"/>
      <c r="CR55" s="5"/>
      <c r="CS55" s="5"/>
      <c r="CT55" s="5"/>
      <c r="CU55" s="119" t="s">
        <v>56</v>
      </c>
      <c r="CV55" s="119"/>
      <c r="CW55" s="119"/>
      <c r="CX55" s="119"/>
      <c r="CY55" s="119"/>
      <c r="CZ55" s="119"/>
      <c r="DA55" s="119"/>
      <c r="DB55" s="119"/>
      <c r="DC55" s="119"/>
      <c r="DD55" s="131">
        <f>データ!CK7</f>
        <v>12315</v>
      </c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3"/>
      <c r="DS55" s="131">
        <f>データ!CL7</f>
        <v>12750</v>
      </c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3"/>
      <c r="EH55" s="131">
        <f>データ!CM7</f>
        <v>12582</v>
      </c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3"/>
      <c r="EW55" s="131">
        <f>データ!CN7</f>
        <v>12858</v>
      </c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3"/>
      <c r="FL55" s="131">
        <f>データ!CO7</f>
        <v>13021</v>
      </c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3"/>
      <c r="GA55" s="5"/>
      <c r="GB55" s="5"/>
      <c r="GC55" s="5"/>
      <c r="GD55" s="5"/>
      <c r="GE55" s="5"/>
      <c r="GF55" s="5"/>
      <c r="GG55" s="5"/>
      <c r="GH55" s="5"/>
      <c r="GI55" s="119" t="s">
        <v>56</v>
      </c>
      <c r="GJ55" s="119"/>
      <c r="GK55" s="119"/>
      <c r="GL55" s="119"/>
      <c r="GM55" s="119"/>
      <c r="GN55" s="119"/>
      <c r="GO55" s="119"/>
      <c r="GP55" s="119"/>
      <c r="GQ55" s="119"/>
      <c r="GR55" s="120">
        <f>データ!CV7</f>
        <v>59.2</v>
      </c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2"/>
      <c r="HG55" s="120">
        <f>データ!CW7</f>
        <v>61</v>
      </c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2"/>
      <c r="HV55" s="120">
        <f>データ!CX7</f>
        <v>56.8</v>
      </c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2"/>
      <c r="IK55" s="120">
        <f>データ!CY7</f>
        <v>57.5</v>
      </c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2"/>
      <c r="IZ55" s="120">
        <f>データ!CZ7</f>
        <v>55.4</v>
      </c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2"/>
      <c r="JO55" s="5"/>
      <c r="JP55" s="5"/>
      <c r="JQ55" s="5"/>
      <c r="JR55" s="5"/>
      <c r="JS55" s="5"/>
      <c r="JT55" s="5"/>
      <c r="JU55" s="5"/>
      <c r="JV55" s="5"/>
      <c r="JW55" s="119" t="s">
        <v>56</v>
      </c>
      <c r="JX55" s="119"/>
      <c r="JY55" s="119"/>
      <c r="JZ55" s="119"/>
      <c r="KA55" s="119"/>
      <c r="KB55" s="119"/>
      <c r="KC55" s="119"/>
      <c r="KD55" s="119"/>
      <c r="KE55" s="119"/>
      <c r="KF55" s="120">
        <f>データ!DG7</f>
        <v>26.4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2"/>
      <c r="KU55" s="120">
        <f>データ!DH7</f>
        <v>25.8</v>
      </c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2"/>
      <c r="LJ55" s="120">
        <f>データ!DI7</f>
        <v>24.5</v>
      </c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2"/>
      <c r="LY55" s="120">
        <f>データ!DJ7</f>
        <v>24.7</v>
      </c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データ!DK7</f>
        <v>25.7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2"/>
      <c r="NC55" s="5"/>
      <c r="ND55" s="5"/>
      <c r="NE55" s="5"/>
      <c r="NF55" s="5"/>
      <c r="NG55" s="5"/>
      <c r="NH55" s="27"/>
      <c r="NI55" s="2"/>
      <c r="NJ55" s="154"/>
      <c r="NK55" s="155"/>
      <c r="NL55" s="155"/>
      <c r="NM55" s="155"/>
      <c r="NN55" s="155"/>
      <c r="NO55" s="155"/>
      <c r="NP55" s="155"/>
      <c r="NQ55" s="155"/>
      <c r="NR55" s="155"/>
      <c r="NS55" s="155"/>
      <c r="NT55" s="155"/>
      <c r="NU55" s="155"/>
      <c r="NV55" s="155"/>
      <c r="NW55" s="155"/>
      <c r="NX55" s="156"/>
    </row>
    <row r="56" spans="1:393" ht="13.5" customHeight="1">
      <c r="A56" s="2"/>
      <c r="B56" s="25"/>
      <c r="C56" s="5"/>
      <c r="D56" s="5"/>
      <c r="E56" s="5"/>
      <c r="F56" s="5"/>
      <c r="G56" s="119" t="s">
        <v>58</v>
      </c>
      <c r="H56" s="119"/>
      <c r="I56" s="119"/>
      <c r="J56" s="119"/>
      <c r="K56" s="119"/>
      <c r="L56" s="119"/>
      <c r="M56" s="119"/>
      <c r="N56" s="119"/>
      <c r="O56" s="119"/>
      <c r="P56" s="131">
        <f>データ!CE7</f>
        <v>54464</v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3"/>
      <c r="AE56" s="131">
        <f>データ!CF7</f>
        <v>55265</v>
      </c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3"/>
      <c r="AT56" s="131">
        <f>データ!CG7</f>
        <v>56892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3"/>
      <c r="BI56" s="131">
        <f>データ!CH7</f>
        <v>59108</v>
      </c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3"/>
      <c r="BX56" s="131">
        <f>データ!CI7</f>
        <v>60271</v>
      </c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3"/>
      <c r="CO56" s="5"/>
      <c r="CP56" s="5"/>
      <c r="CQ56" s="5"/>
      <c r="CR56" s="5"/>
      <c r="CS56" s="5"/>
      <c r="CT56" s="5"/>
      <c r="CU56" s="119" t="s">
        <v>58</v>
      </c>
      <c r="CV56" s="119"/>
      <c r="CW56" s="119"/>
      <c r="CX56" s="119"/>
      <c r="CY56" s="119"/>
      <c r="CZ56" s="119"/>
      <c r="DA56" s="119"/>
      <c r="DB56" s="119"/>
      <c r="DC56" s="119"/>
      <c r="DD56" s="131">
        <f>データ!CP7</f>
        <v>13969</v>
      </c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3"/>
      <c r="DS56" s="131">
        <f>データ!CQ7</f>
        <v>14455</v>
      </c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3"/>
      <c r="EH56" s="131">
        <f>データ!CR7</f>
        <v>15171</v>
      </c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3"/>
      <c r="EW56" s="131">
        <f>データ!CS7</f>
        <v>15887</v>
      </c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3"/>
      <c r="FL56" s="131">
        <f>データ!CT7</f>
        <v>16979</v>
      </c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3"/>
      <c r="GA56" s="5"/>
      <c r="GB56" s="5"/>
      <c r="GC56" s="5"/>
      <c r="GD56" s="5"/>
      <c r="GE56" s="5"/>
      <c r="GF56" s="5"/>
      <c r="GG56" s="5"/>
      <c r="GH56" s="5"/>
      <c r="GI56" s="119" t="s">
        <v>58</v>
      </c>
      <c r="GJ56" s="119"/>
      <c r="GK56" s="119"/>
      <c r="GL56" s="119"/>
      <c r="GM56" s="119"/>
      <c r="GN56" s="119"/>
      <c r="GO56" s="119"/>
      <c r="GP56" s="119"/>
      <c r="GQ56" s="119"/>
      <c r="GR56" s="120">
        <f>データ!DA7</f>
        <v>53.2</v>
      </c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2"/>
      <c r="HG56" s="120">
        <f>データ!DB7</f>
        <v>54.1</v>
      </c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2"/>
      <c r="HV56" s="120">
        <f>データ!DC7</f>
        <v>53.8</v>
      </c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2"/>
      <c r="IK56" s="120">
        <f>データ!DD7</f>
        <v>53</v>
      </c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2"/>
      <c r="IZ56" s="120">
        <f>データ!DE7</f>
        <v>53</v>
      </c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2"/>
      <c r="JO56" s="5"/>
      <c r="JP56" s="5"/>
      <c r="JQ56" s="5"/>
      <c r="JR56" s="5"/>
      <c r="JS56" s="5"/>
      <c r="JT56" s="5"/>
      <c r="JU56" s="5"/>
      <c r="JV56" s="5"/>
      <c r="JW56" s="119" t="s">
        <v>58</v>
      </c>
      <c r="JX56" s="119"/>
      <c r="JY56" s="119"/>
      <c r="JZ56" s="119"/>
      <c r="KA56" s="119"/>
      <c r="KB56" s="119"/>
      <c r="KC56" s="119"/>
      <c r="KD56" s="119"/>
      <c r="KE56" s="119"/>
      <c r="KF56" s="120">
        <f>データ!DL7</f>
        <v>25.3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2"/>
      <c r="KU56" s="120">
        <f>データ!DM7</f>
        <v>25.2</v>
      </c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2"/>
      <c r="LJ56" s="120">
        <f>データ!DN7</f>
        <v>25.4</v>
      </c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2"/>
      <c r="LY56" s="120">
        <f>データ!DO7</f>
        <v>25.8</v>
      </c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データ!DP7</f>
        <v>26.4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2"/>
      <c r="NC56" s="5"/>
      <c r="ND56" s="5"/>
      <c r="NE56" s="5"/>
      <c r="NF56" s="5"/>
      <c r="NG56" s="5"/>
      <c r="NH56" s="27"/>
      <c r="NI56" s="2"/>
      <c r="NJ56" s="154"/>
      <c r="NK56" s="155"/>
      <c r="NL56" s="155"/>
      <c r="NM56" s="155"/>
      <c r="NN56" s="155"/>
      <c r="NO56" s="155"/>
      <c r="NP56" s="155"/>
      <c r="NQ56" s="155"/>
      <c r="NR56" s="155"/>
      <c r="NS56" s="155"/>
      <c r="NT56" s="155"/>
      <c r="NU56" s="155"/>
      <c r="NV56" s="155"/>
      <c r="NW56" s="155"/>
      <c r="NX56" s="156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54"/>
      <c r="NK57" s="155"/>
      <c r="NL57" s="155"/>
      <c r="NM57" s="155"/>
      <c r="NN57" s="155"/>
      <c r="NO57" s="155"/>
      <c r="NP57" s="155"/>
      <c r="NQ57" s="155"/>
      <c r="NR57" s="155"/>
      <c r="NS57" s="155"/>
      <c r="NT57" s="155"/>
      <c r="NU57" s="155"/>
      <c r="NV57" s="155"/>
      <c r="NW57" s="155"/>
      <c r="NX57" s="156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54"/>
      <c r="NK58" s="155"/>
      <c r="NL58" s="155"/>
      <c r="NM58" s="155"/>
      <c r="NN58" s="155"/>
      <c r="NO58" s="155"/>
      <c r="NP58" s="155"/>
      <c r="NQ58" s="155"/>
      <c r="NR58" s="155"/>
      <c r="NS58" s="155"/>
      <c r="NT58" s="155"/>
      <c r="NU58" s="155"/>
      <c r="NV58" s="155"/>
      <c r="NW58" s="155"/>
      <c r="NX58" s="156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54"/>
      <c r="NK59" s="155"/>
      <c r="NL59" s="155"/>
      <c r="NM59" s="155"/>
      <c r="NN59" s="155"/>
      <c r="NO59" s="155"/>
      <c r="NP59" s="155"/>
      <c r="NQ59" s="155"/>
      <c r="NR59" s="155"/>
      <c r="NS59" s="155"/>
      <c r="NT59" s="155"/>
      <c r="NU59" s="155"/>
      <c r="NV59" s="155"/>
      <c r="NW59" s="155"/>
      <c r="NX59" s="156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54"/>
      <c r="NK60" s="155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55"/>
      <c r="NW60" s="155"/>
      <c r="NX60" s="156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54"/>
      <c r="NK61" s="155"/>
      <c r="NL61" s="155"/>
      <c r="NM61" s="155"/>
      <c r="NN61" s="155"/>
      <c r="NO61" s="155"/>
      <c r="NP61" s="155"/>
      <c r="NQ61" s="155"/>
      <c r="NR61" s="155"/>
      <c r="NS61" s="155"/>
      <c r="NT61" s="155"/>
      <c r="NU61" s="155"/>
      <c r="NV61" s="155"/>
      <c r="NW61" s="155"/>
      <c r="NX61" s="156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54"/>
      <c r="NK62" s="155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55"/>
      <c r="NW62" s="155"/>
      <c r="NX62" s="156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54"/>
      <c r="NK63" s="155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55"/>
      <c r="NW63" s="155"/>
      <c r="NX63" s="156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54"/>
      <c r="NK64" s="155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55"/>
      <c r="NW64" s="155"/>
      <c r="NX64" s="15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54"/>
      <c r="NK65" s="155"/>
      <c r="NL65" s="155"/>
      <c r="NM65" s="155"/>
      <c r="NN65" s="155"/>
      <c r="NO65" s="155"/>
      <c r="NP65" s="155"/>
      <c r="NQ65" s="155"/>
      <c r="NR65" s="155"/>
      <c r="NS65" s="155"/>
      <c r="NT65" s="155"/>
      <c r="NU65" s="155"/>
      <c r="NV65" s="155"/>
      <c r="NW65" s="155"/>
      <c r="NX65" s="156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54"/>
      <c r="NK66" s="155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55"/>
      <c r="NW66" s="155"/>
      <c r="NX66" s="156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57"/>
      <c r="NK67" s="158"/>
      <c r="NL67" s="158"/>
      <c r="NM67" s="158"/>
      <c r="NN67" s="158"/>
      <c r="NO67" s="158"/>
      <c r="NP67" s="158"/>
      <c r="NQ67" s="158"/>
      <c r="NR67" s="158"/>
      <c r="NS67" s="158"/>
      <c r="NT67" s="158"/>
      <c r="NU67" s="158"/>
      <c r="NV67" s="158"/>
      <c r="NW67" s="158"/>
      <c r="NX67" s="159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5" t="s">
        <v>82</v>
      </c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7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28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30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8" t="s">
        <v>183</v>
      </c>
      <c r="NK70" s="149"/>
      <c r="NL70" s="149"/>
      <c r="NM70" s="149"/>
      <c r="NN70" s="149"/>
      <c r="NO70" s="149"/>
      <c r="NP70" s="149"/>
      <c r="NQ70" s="149"/>
      <c r="NR70" s="149"/>
      <c r="NS70" s="149"/>
      <c r="NT70" s="149"/>
      <c r="NU70" s="149"/>
      <c r="NV70" s="149"/>
      <c r="NW70" s="149"/>
      <c r="NX70" s="15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8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5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8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5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8"/>
      <c r="NK73" s="149"/>
      <c r="NL73" s="149"/>
      <c r="NM73" s="149"/>
      <c r="NN73" s="149"/>
      <c r="NO73" s="149"/>
      <c r="NP73" s="149"/>
      <c r="NQ73" s="149"/>
      <c r="NR73" s="149"/>
      <c r="NS73" s="149"/>
      <c r="NT73" s="149"/>
      <c r="NU73" s="149"/>
      <c r="NV73" s="149"/>
      <c r="NW73" s="149"/>
      <c r="NX73" s="15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8"/>
      <c r="NK74" s="149"/>
      <c r="NL74" s="149"/>
      <c r="NM74" s="149"/>
      <c r="NN74" s="149"/>
      <c r="NO74" s="149"/>
      <c r="NP74" s="149"/>
      <c r="NQ74" s="149"/>
      <c r="NR74" s="149"/>
      <c r="NS74" s="149"/>
      <c r="NT74" s="149"/>
      <c r="NU74" s="149"/>
      <c r="NV74" s="149"/>
      <c r="NW74" s="149"/>
      <c r="NX74" s="15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8"/>
      <c r="NK75" s="149"/>
      <c r="NL75" s="149"/>
      <c r="NM75" s="149"/>
      <c r="NN75" s="149"/>
      <c r="NO75" s="149"/>
      <c r="NP75" s="149"/>
      <c r="NQ75" s="149"/>
      <c r="NR75" s="149"/>
      <c r="NS75" s="149"/>
      <c r="NT75" s="149"/>
      <c r="NU75" s="149"/>
      <c r="NV75" s="149"/>
      <c r="NW75" s="149"/>
      <c r="NX75" s="15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8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50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8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50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4" t="str">
        <f>データ!$B$11</f>
        <v>H27</v>
      </c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 t="str">
        <f>データ!$C$11</f>
        <v>H28</v>
      </c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 t="str">
        <f>データ!$D$11</f>
        <v>H29</v>
      </c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 t="str">
        <f>データ!$E$11</f>
        <v>H30</v>
      </c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 t="str">
        <f>データ!$F$11</f>
        <v>R01</v>
      </c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4" t="str">
        <f>データ!$B$11</f>
        <v>H27</v>
      </c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 t="str">
        <f>データ!$C$11</f>
        <v>H28</v>
      </c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 t="str">
        <f>データ!$D$11</f>
        <v>H29</v>
      </c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 t="str">
        <f>データ!$E$11</f>
        <v>H30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 t="str">
        <f>データ!$F$11</f>
        <v>R01</v>
      </c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4" t="str">
        <f>データ!$B$11</f>
        <v>H27</v>
      </c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 t="str">
        <f>データ!$C$11</f>
        <v>H28</v>
      </c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 t="str">
        <f>データ!$D$11</f>
        <v>H29</v>
      </c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 t="str">
        <f>データ!$E$11</f>
        <v>H30</v>
      </c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 t="str">
        <f>データ!$F$11</f>
        <v>R01</v>
      </c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5"/>
      <c r="NB78" s="5"/>
      <c r="NC78" s="5"/>
      <c r="ND78" s="5"/>
      <c r="NE78" s="5"/>
      <c r="NF78" s="5"/>
      <c r="NG78" s="39"/>
      <c r="NH78" s="27"/>
      <c r="NI78" s="2"/>
      <c r="NJ78" s="148"/>
      <c r="NK78" s="149"/>
      <c r="NL78" s="149"/>
      <c r="NM78" s="149"/>
      <c r="NN78" s="149"/>
      <c r="NO78" s="149"/>
      <c r="NP78" s="149"/>
      <c r="NQ78" s="149"/>
      <c r="NR78" s="149"/>
      <c r="NS78" s="149"/>
      <c r="NT78" s="149"/>
      <c r="NU78" s="149"/>
      <c r="NV78" s="149"/>
      <c r="NW78" s="149"/>
      <c r="NX78" s="150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35" t="s">
        <v>56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19.2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26.1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32.5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38.700000000000003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40.5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5" t="s">
        <v>56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42.5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55.2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66.7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76.900000000000006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74.599999999999994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5" t="s">
        <v>56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9">
        <f>データ!EN7</f>
        <v>45776210</v>
      </c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>
        <f>データ!EO7</f>
        <v>45880148</v>
      </c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>
        <f>データ!EP7</f>
        <v>45965525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>
        <f>データ!EQ7</f>
        <v>46151338</v>
      </c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>
        <f>データ!ER7</f>
        <v>46092324</v>
      </c>
      <c r="MI79" s="139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5"/>
      <c r="NB79" s="5"/>
      <c r="NC79" s="5"/>
      <c r="ND79" s="5"/>
      <c r="NE79" s="5"/>
      <c r="NF79" s="5"/>
      <c r="NG79" s="39"/>
      <c r="NH79" s="27"/>
      <c r="NI79" s="2"/>
      <c r="NJ79" s="148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5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35" t="s">
        <v>58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48.7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52.5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52.7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53.7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56.4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5" t="s">
        <v>58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61.7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66.099999999999994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68.400000000000006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69.3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71.099999999999994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5" t="s">
        <v>58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9">
        <f>データ!ES7</f>
        <v>43764424</v>
      </c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>
        <f>データ!ET7</f>
        <v>44446754</v>
      </c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>
        <f>データ!EU7</f>
        <v>45729936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>
        <f>データ!EV7</f>
        <v>47442477</v>
      </c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>
        <f>データ!EW7</f>
        <v>48164556</v>
      </c>
      <c r="MI80" s="139"/>
      <c r="MJ80" s="139"/>
      <c r="MK80" s="139"/>
      <c r="ML80" s="139"/>
      <c r="MM80" s="139"/>
      <c r="MN80" s="139"/>
      <c r="MO80" s="139"/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5"/>
      <c r="NB80" s="5"/>
      <c r="NC80" s="5"/>
      <c r="ND80" s="5"/>
      <c r="NE80" s="5"/>
      <c r="NF80" s="5"/>
      <c r="NG80" s="39"/>
      <c r="NH80" s="27"/>
      <c r="NI80" s="2"/>
      <c r="NJ80" s="148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5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8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5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8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5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8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50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1"/>
      <c r="NK84" s="152"/>
      <c r="NL84" s="152"/>
      <c r="NM84" s="152"/>
      <c r="NN84" s="152"/>
      <c r="NO84" s="152"/>
      <c r="NP84" s="152"/>
      <c r="NQ84" s="152"/>
      <c r="NR84" s="152"/>
      <c r="NS84" s="152"/>
      <c r="NT84" s="152"/>
      <c r="NU84" s="152"/>
      <c r="NV84" s="152"/>
      <c r="NW84" s="152"/>
      <c r="NX84" s="153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WyzuUHh7WSr44qMDJmnW+h+kSMV0SlVpajwkXVYYyP6q6ul1RKMc1ToYqv73W3Bw+6R1lAGJN+wr1wCtDPm8g==" saltValue="3+h4B3I1DCkFK4HmogZkj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105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5" t="s">
        <v>107</v>
      </c>
      <c r="AI4" s="146"/>
      <c r="AJ4" s="146"/>
      <c r="AK4" s="146"/>
      <c r="AL4" s="146"/>
      <c r="AM4" s="146"/>
      <c r="AN4" s="146"/>
      <c r="AO4" s="146"/>
      <c r="AP4" s="146"/>
      <c r="AQ4" s="146"/>
      <c r="AR4" s="147"/>
      <c r="AS4" s="141" t="s">
        <v>108</v>
      </c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1" t="s">
        <v>109</v>
      </c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5" t="s">
        <v>110</v>
      </c>
      <c r="BP4" s="146"/>
      <c r="BQ4" s="146"/>
      <c r="BR4" s="146"/>
      <c r="BS4" s="146"/>
      <c r="BT4" s="146"/>
      <c r="BU4" s="146"/>
      <c r="BV4" s="146"/>
      <c r="BW4" s="146"/>
      <c r="BX4" s="146"/>
      <c r="BY4" s="147"/>
      <c r="BZ4" s="140" t="s">
        <v>111</v>
      </c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1" t="s">
        <v>112</v>
      </c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 t="s">
        <v>113</v>
      </c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 t="s">
        <v>114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5" t="s">
        <v>115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7"/>
      <c r="EC4" s="140" t="s">
        <v>116</v>
      </c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 t="s">
        <v>117</v>
      </c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141</v>
      </c>
      <c r="AT5" s="62" t="s">
        <v>142</v>
      </c>
      <c r="AU5" s="62" t="s">
        <v>143</v>
      </c>
      <c r="AV5" s="62" t="s">
        <v>152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141</v>
      </c>
      <c r="BE5" s="62" t="s">
        <v>142</v>
      </c>
      <c r="BF5" s="62" t="s">
        <v>143</v>
      </c>
      <c r="BG5" s="62" t="s">
        <v>152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153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154</v>
      </c>
      <c r="CA5" s="62" t="s">
        <v>155</v>
      </c>
      <c r="CB5" s="62" t="s">
        <v>143</v>
      </c>
      <c r="CC5" s="62" t="s">
        <v>152</v>
      </c>
      <c r="CD5" s="62" t="s">
        <v>156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141</v>
      </c>
      <c r="CL5" s="62" t="s">
        <v>155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157</v>
      </c>
      <c r="CW5" s="62" t="s">
        <v>158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141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141</v>
      </c>
      <c r="DS5" s="62" t="s">
        <v>159</v>
      </c>
      <c r="DT5" s="62" t="s">
        <v>143</v>
      </c>
      <c r="DU5" s="62" t="s">
        <v>144</v>
      </c>
      <c r="DV5" s="62" t="s">
        <v>160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141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161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</row>
    <row r="6" spans="1:154" s="67" customFormat="1">
      <c r="A6" s="48" t="s">
        <v>162</v>
      </c>
      <c r="B6" s="63">
        <f>B8</f>
        <v>2019</v>
      </c>
      <c r="C6" s="63">
        <f t="shared" ref="C6:M6" si="2">C8</f>
        <v>28797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青森県つがる西北五広域連合　つがる総合病院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23</v>
      </c>
      <c r="R6" s="63" t="str">
        <f t="shared" si="3"/>
        <v>対象</v>
      </c>
      <c r="S6" s="63" t="str">
        <f t="shared" si="3"/>
        <v>ド 透 訓</v>
      </c>
      <c r="T6" s="63" t="str">
        <f t="shared" si="3"/>
        <v>救 臨 感 災 輪</v>
      </c>
      <c r="U6" s="64" t="str">
        <f>U8</f>
        <v>-</v>
      </c>
      <c r="V6" s="64">
        <f>V8</f>
        <v>36872</v>
      </c>
      <c r="W6" s="63" t="str">
        <f>W8</f>
        <v>非該当</v>
      </c>
      <c r="X6" s="63" t="str">
        <f t="shared" si="3"/>
        <v>７：１</v>
      </c>
      <c r="Y6" s="64">
        <f t="shared" si="3"/>
        <v>390</v>
      </c>
      <c r="Z6" s="64" t="str">
        <f t="shared" si="3"/>
        <v>-</v>
      </c>
      <c r="AA6" s="64" t="str">
        <f t="shared" si="3"/>
        <v>-</v>
      </c>
      <c r="AB6" s="64">
        <f t="shared" si="3"/>
        <v>44</v>
      </c>
      <c r="AC6" s="64">
        <f t="shared" si="3"/>
        <v>4</v>
      </c>
      <c r="AD6" s="64">
        <f t="shared" si="3"/>
        <v>438</v>
      </c>
      <c r="AE6" s="64">
        <f t="shared" si="3"/>
        <v>374</v>
      </c>
      <c r="AF6" s="64" t="str">
        <f t="shared" si="3"/>
        <v>-</v>
      </c>
      <c r="AG6" s="64">
        <f t="shared" si="3"/>
        <v>374</v>
      </c>
      <c r="AH6" s="65">
        <f>IF(AH8="-",NA(),AH8)</f>
        <v>93.7</v>
      </c>
      <c r="AI6" s="65">
        <f t="shared" ref="AI6:AQ6" si="4">IF(AI8="-",NA(),AI8)</f>
        <v>96.4</v>
      </c>
      <c r="AJ6" s="65">
        <f t="shared" si="4"/>
        <v>95.4</v>
      </c>
      <c r="AK6" s="65">
        <f t="shared" si="4"/>
        <v>97.2</v>
      </c>
      <c r="AL6" s="65">
        <f t="shared" si="4"/>
        <v>99.7</v>
      </c>
      <c r="AM6" s="65">
        <f t="shared" si="4"/>
        <v>98.8</v>
      </c>
      <c r="AN6" s="65">
        <f t="shared" si="4"/>
        <v>98.5</v>
      </c>
      <c r="AO6" s="65">
        <f t="shared" si="4"/>
        <v>98.7</v>
      </c>
      <c r="AP6" s="65">
        <f t="shared" si="4"/>
        <v>99</v>
      </c>
      <c r="AQ6" s="65">
        <f t="shared" si="4"/>
        <v>99</v>
      </c>
      <c r="AR6" s="65" t="str">
        <f>IF(AR8="-","【-】","【"&amp;SUBSTITUTE(TEXT(AR8,"#,##0.0"),"-","△")&amp;"】")</f>
        <v>【98.2】</v>
      </c>
      <c r="AS6" s="65">
        <f>IF(AS8="-",NA(),AS8)</f>
        <v>80.2</v>
      </c>
      <c r="AT6" s="65">
        <f t="shared" ref="AT6:BB6" si="5">IF(AT8="-",NA(),AT8)</f>
        <v>82</v>
      </c>
      <c r="AU6" s="65">
        <f t="shared" si="5"/>
        <v>82.3</v>
      </c>
      <c r="AV6" s="65">
        <f t="shared" si="5"/>
        <v>83.5</v>
      </c>
      <c r="AW6" s="65">
        <f t="shared" si="5"/>
        <v>84.9</v>
      </c>
      <c r="AX6" s="65">
        <f t="shared" si="5"/>
        <v>91.8</v>
      </c>
      <c r="AY6" s="65">
        <f t="shared" si="5"/>
        <v>91.6</v>
      </c>
      <c r="AZ6" s="65">
        <f t="shared" si="5"/>
        <v>92.1</v>
      </c>
      <c r="BA6" s="65">
        <f t="shared" si="5"/>
        <v>92.3</v>
      </c>
      <c r="BB6" s="65">
        <f t="shared" si="5"/>
        <v>92.4</v>
      </c>
      <c r="BC6" s="65" t="str">
        <f>IF(BC8="-","【-】","【"&amp;SUBSTITUTE(TEXT(BC8,"#,##0.0"),"-","△")&amp;"】")</f>
        <v>【89.5】</v>
      </c>
      <c r="BD6" s="65">
        <f>IF(BD8="-",NA(),BD8)</f>
        <v>33.200000000000003</v>
      </c>
      <c r="BE6" s="65">
        <f t="shared" ref="BE6:BM6" si="6">IF(BE8="-",NA(),BE8)</f>
        <v>37.5</v>
      </c>
      <c r="BF6" s="65">
        <f t="shared" si="6"/>
        <v>42.8</v>
      </c>
      <c r="BG6" s="65">
        <f t="shared" si="6"/>
        <v>47.1</v>
      </c>
      <c r="BH6" s="65">
        <f t="shared" si="6"/>
        <v>45.6</v>
      </c>
      <c r="BI6" s="65">
        <f t="shared" si="6"/>
        <v>38.1</v>
      </c>
      <c r="BJ6" s="65">
        <f t="shared" si="6"/>
        <v>42.9</v>
      </c>
      <c r="BK6" s="65">
        <f t="shared" si="6"/>
        <v>40.200000000000003</v>
      </c>
      <c r="BL6" s="65">
        <f t="shared" si="6"/>
        <v>40.4</v>
      </c>
      <c r="BM6" s="65">
        <f t="shared" si="6"/>
        <v>40.1</v>
      </c>
      <c r="BN6" s="65" t="str">
        <f>IF(BN8="-","【-】","【"&amp;SUBSTITUTE(TEXT(BN8,"#,##0.0"),"-","△")&amp;"】")</f>
        <v>【59.6】</v>
      </c>
      <c r="BO6" s="65">
        <f>IF(BO8="-",NA(),BO8)</f>
        <v>69.400000000000006</v>
      </c>
      <c r="BP6" s="65">
        <f t="shared" ref="BP6:BX6" si="7">IF(BP8="-",NA(),BP8)</f>
        <v>70.8</v>
      </c>
      <c r="BQ6" s="65">
        <f t="shared" si="7"/>
        <v>72.7</v>
      </c>
      <c r="BR6" s="65">
        <f t="shared" si="7"/>
        <v>69.599999999999994</v>
      </c>
      <c r="BS6" s="65">
        <f t="shared" si="7"/>
        <v>66.3</v>
      </c>
      <c r="BT6" s="65">
        <f t="shared" si="7"/>
        <v>75.7</v>
      </c>
      <c r="BU6" s="65">
        <f t="shared" si="7"/>
        <v>76.099999999999994</v>
      </c>
      <c r="BV6" s="65">
        <f t="shared" si="7"/>
        <v>77</v>
      </c>
      <c r="BW6" s="65">
        <f t="shared" si="7"/>
        <v>77.599999999999994</v>
      </c>
      <c r="BX6" s="65">
        <f t="shared" si="7"/>
        <v>77</v>
      </c>
      <c r="BY6" s="65" t="str">
        <f>IF(BY8="-","【-】","【"&amp;SUBSTITUTE(TEXT(BY8,"#,##0.0"),"-","△")&amp;"】")</f>
        <v>【74.7】</v>
      </c>
      <c r="BZ6" s="66">
        <f>IF(BZ8="-",NA(),BZ8)</f>
        <v>49237</v>
      </c>
      <c r="CA6" s="66">
        <f t="shared" ref="CA6:CI6" si="8">IF(CA8="-",NA(),CA8)</f>
        <v>49309</v>
      </c>
      <c r="CB6" s="66">
        <f t="shared" si="8"/>
        <v>48924</v>
      </c>
      <c r="CC6" s="66">
        <f t="shared" si="8"/>
        <v>49585</v>
      </c>
      <c r="CD6" s="66">
        <f t="shared" si="8"/>
        <v>54166</v>
      </c>
      <c r="CE6" s="66">
        <f t="shared" si="8"/>
        <v>54464</v>
      </c>
      <c r="CF6" s="66">
        <f t="shared" si="8"/>
        <v>55265</v>
      </c>
      <c r="CG6" s="66">
        <f t="shared" si="8"/>
        <v>56892</v>
      </c>
      <c r="CH6" s="66">
        <f t="shared" si="8"/>
        <v>59108</v>
      </c>
      <c r="CI6" s="66">
        <f t="shared" si="8"/>
        <v>60271</v>
      </c>
      <c r="CJ6" s="65" t="str">
        <f>IF(CJ8="-","【-】","【"&amp;SUBSTITUTE(TEXT(CJ8,"#,##0"),"-","△")&amp;"】")</f>
        <v>【53,621】</v>
      </c>
      <c r="CK6" s="66">
        <f>IF(CK8="-",NA(),CK8)</f>
        <v>12315</v>
      </c>
      <c r="CL6" s="66">
        <f t="shared" ref="CL6:CT6" si="9">IF(CL8="-",NA(),CL8)</f>
        <v>12750</v>
      </c>
      <c r="CM6" s="66">
        <f t="shared" si="9"/>
        <v>12582</v>
      </c>
      <c r="CN6" s="66">
        <f t="shared" si="9"/>
        <v>12858</v>
      </c>
      <c r="CO6" s="66">
        <f t="shared" si="9"/>
        <v>13021</v>
      </c>
      <c r="CP6" s="66">
        <f t="shared" si="9"/>
        <v>13969</v>
      </c>
      <c r="CQ6" s="66">
        <f t="shared" si="9"/>
        <v>14455</v>
      </c>
      <c r="CR6" s="66">
        <f t="shared" si="9"/>
        <v>15171</v>
      </c>
      <c r="CS6" s="66">
        <f t="shared" si="9"/>
        <v>15887</v>
      </c>
      <c r="CT6" s="66">
        <f t="shared" si="9"/>
        <v>16979</v>
      </c>
      <c r="CU6" s="65" t="str">
        <f>IF(CU8="-","【-】","【"&amp;SUBSTITUTE(TEXT(CU8,"#,##0"),"-","△")&amp;"】")</f>
        <v>【15,586】</v>
      </c>
      <c r="CV6" s="65">
        <f>IF(CV8="-",NA(),CV8)</f>
        <v>59.2</v>
      </c>
      <c r="CW6" s="65">
        <f t="shared" ref="CW6:DE6" si="10">IF(CW8="-",NA(),CW8)</f>
        <v>61</v>
      </c>
      <c r="CX6" s="65">
        <f t="shared" si="10"/>
        <v>56.8</v>
      </c>
      <c r="CY6" s="65">
        <f t="shared" si="10"/>
        <v>57.5</v>
      </c>
      <c r="CZ6" s="65">
        <f t="shared" si="10"/>
        <v>55.4</v>
      </c>
      <c r="DA6" s="65">
        <f t="shared" si="10"/>
        <v>53.2</v>
      </c>
      <c r="DB6" s="65">
        <f t="shared" si="10"/>
        <v>54.1</v>
      </c>
      <c r="DC6" s="65">
        <f t="shared" si="10"/>
        <v>53.8</v>
      </c>
      <c r="DD6" s="65">
        <f t="shared" si="10"/>
        <v>53</v>
      </c>
      <c r="DE6" s="65">
        <f t="shared" si="10"/>
        <v>53</v>
      </c>
      <c r="DF6" s="65" t="str">
        <f>IF(DF8="-","【-】","【"&amp;SUBSTITUTE(TEXT(DF8,"#,##0.0"),"-","△")&amp;"】")</f>
        <v>【54.6】</v>
      </c>
      <c r="DG6" s="65">
        <f>IF(DG8="-",NA(),DG8)</f>
        <v>26.4</v>
      </c>
      <c r="DH6" s="65">
        <f t="shared" ref="DH6:DP6" si="11">IF(DH8="-",NA(),DH8)</f>
        <v>25.8</v>
      </c>
      <c r="DI6" s="65">
        <f t="shared" si="11"/>
        <v>24.5</v>
      </c>
      <c r="DJ6" s="65">
        <f t="shared" si="11"/>
        <v>24.7</v>
      </c>
      <c r="DK6" s="65">
        <f t="shared" si="11"/>
        <v>25.7</v>
      </c>
      <c r="DL6" s="65">
        <f t="shared" si="11"/>
        <v>25.3</v>
      </c>
      <c r="DM6" s="65">
        <f t="shared" si="11"/>
        <v>25.2</v>
      </c>
      <c r="DN6" s="65">
        <f t="shared" si="11"/>
        <v>25.4</v>
      </c>
      <c r="DO6" s="65">
        <f t="shared" si="11"/>
        <v>25.8</v>
      </c>
      <c r="DP6" s="65">
        <f t="shared" si="11"/>
        <v>26.4</v>
      </c>
      <c r="DQ6" s="65" t="str">
        <f>IF(DQ8="-","【-】","【"&amp;SUBSTITUTE(TEXT(DQ8,"#,##0.0"),"-","△")&amp;"】")</f>
        <v>【25.0】</v>
      </c>
      <c r="DR6" s="65">
        <f>IF(DR8="-",NA(),DR8)</f>
        <v>19.2</v>
      </c>
      <c r="DS6" s="65">
        <f t="shared" ref="DS6:EA6" si="12">IF(DS8="-",NA(),DS8)</f>
        <v>26.1</v>
      </c>
      <c r="DT6" s="65">
        <f t="shared" si="12"/>
        <v>32.5</v>
      </c>
      <c r="DU6" s="65">
        <f t="shared" si="12"/>
        <v>38.700000000000003</v>
      </c>
      <c r="DV6" s="65">
        <f t="shared" si="12"/>
        <v>40.5</v>
      </c>
      <c r="DW6" s="65">
        <f t="shared" si="12"/>
        <v>48.7</v>
      </c>
      <c r="DX6" s="65">
        <f t="shared" si="12"/>
        <v>52.5</v>
      </c>
      <c r="DY6" s="65">
        <f t="shared" si="12"/>
        <v>52.7</v>
      </c>
      <c r="DZ6" s="65">
        <f t="shared" si="12"/>
        <v>53.7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42.5</v>
      </c>
      <c r="ED6" s="65">
        <f t="shared" ref="ED6:EL6" si="13">IF(ED8="-",NA(),ED8)</f>
        <v>55.2</v>
      </c>
      <c r="EE6" s="65">
        <f t="shared" si="13"/>
        <v>66.7</v>
      </c>
      <c r="EF6" s="65">
        <f t="shared" si="13"/>
        <v>76.900000000000006</v>
      </c>
      <c r="EG6" s="65">
        <f t="shared" si="13"/>
        <v>74.599999999999994</v>
      </c>
      <c r="EH6" s="65">
        <f t="shared" si="13"/>
        <v>61.7</v>
      </c>
      <c r="EI6" s="65">
        <f t="shared" si="13"/>
        <v>66.099999999999994</v>
      </c>
      <c r="EJ6" s="65">
        <f t="shared" si="13"/>
        <v>68.400000000000006</v>
      </c>
      <c r="EK6" s="65">
        <f t="shared" si="13"/>
        <v>69.3</v>
      </c>
      <c r="EL6" s="65">
        <f t="shared" si="13"/>
        <v>71.099999999999994</v>
      </c>
      <c r="EM6" s="65" t="str">
        <f>IF(EM8="-","【-】","【"&amp;SUBSTITUTE(TEXT(EM8,"#,##0.0"),"-","△")&amp;"】")</f>
        <v>【70.0】</v>
      </c>
      <c r="EN6" s="66">
        <f>IF(EN8="-",NA(),EN8)</f>
        <v>45776210</v>
      </c>
      <c r="EO6" s="66">
        <f t="shared" ref="EO6:EW6" si="14">IF(EO8="-",NA(),EO8)</f>
        <v>45880148</v>
      </c>
      <c r="EP6" s="66">
        <f t="shared" si="14"/>
        <v>45965525</v>
      </c>
      <c r="EQ6" s="66">
        <f t="shared" si="14"/>
        <v>46151338</v>
      </c>
      <c r="ER6" s="66">
        <f t="shared" si="14"/>
        <v>46092324</v>
      </c>
      <c r="ES6" s="66">
        <f t="shared" si="14"/>
        <v>43764424</v>
      </c>
      <c r="ET6" s="66">
        <f t="shared" si="14"/>
        <v>44446754</v>
      </c>
      <c r="EU6" s="66">
        <f t="shared" si="14"/>
        <v>45729936</v>
      </c>
      <c r="EV6" s="66">
        <f t="shared" si="14"/>
        <v>47442477</v>
      </c>
      <c r="EW6" s="66">
        <f t="shared" si="14"/>
        <v>48164556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163</v>
      </c>
      <c r="B7" s="63">
        <f t="shared" ref="B7:AG7" si="15">B8</f>
        <v>2019</v>
      </c>
      <c r="C7" s="63">
        <f t="shared" si="15"/>
        <v>28797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 t="str">
        <f>O8</f>
        <v>学術・研究機関出身</v>
      </c>
      <c r="P7" s="63" t="str">
        <f>P8</f>
        <v>直営</v>
      </c>
      <c r="Q7" s="64">
        <f t="shared" si="15"/>
        <v>23</v>
      </c>
      <c r="R7" s="63" t="str">
        <f t="shared" si="15"/>
        <v>対象</v>
      </c>
      <c r="S7" s="63" t="str">
        <f t="shared" si="15"/>
        <v>ド 透 訓</v>
      </c>
      <c r="T7" s="63" t="str">
        <f t="shared" si="15"/>
        <v>救 臨 感 災 輪</v>
      </c>
      <c r="U7" s="64" t="str">
        <f>U8</f>
        <v>-</v>
      </c>
      <c r="V7" s="64">
        <f>V8</f>
        <v>36872</v>
      </c>
      <c r="W7" s="63" t="str">
        <f>W8</f>
        <v>非該当</v>
      </c>
      <c r="X7" s="63" t="str">
        <f t="shared" si="15"/>
        <v>７：１</v>
      </c>
      <c r="Y7" s="64">
        <f t="shared" si="15"/>
        <v>390</v>
      </c>
      <c r="Z7" s="64" t="str">
        <f t="shared" si="15"/>
        <v>-</v>
      </c>
      <c r="AA7" s="64" t="str">
        <f t="shared" si="15"/>
        <v>-</v>
      </c>
      <c r="AB7" s="64">
        <f t="shared" si="15"/>
        <v>44</v>
      </c>
      <c r="AC7" s="64">
        <f t="shared" si="15"/>
        <v>4</v>
      </c>
      <c r="AD7" s="64">
        <f t="shared" si="15"/>
        <v>438</v>
      </c>
      <c r="AE7" s="64">
        <f t="shared" si="15"/>
        <v>374</v>
      </c>
      <c r="AF7" s="64" t="str">
        <f t="shared" si="15"/>
        <v>-</v>
      </c>
      <c r="AG7" s="64">
        <f t="shared" si="15"/>
        <v>374</v>
      </c>
      <c r="AH7" s="65">
        <f>AH8</f>
        <v>93.7</v>
      </c>
      <c r="AI7" s="65">
        <f t="shared" ref="AI7:AQ7" si="16">AI8</f>
        <v>96.4</v>
      </c>
      <c r="AJ7" s="65">
        <f t="shared" si="16"/>
        <v>95.4</v>
      </c>
      <c r="AK7" s="65">
        <f t="shared" si="16"/>
        <v>97.2</v>
      </c>
      <c r="AL7" s="65">
        <f t="shared" si="16"/>
        <v>99.7</v>
      </c>
      <c r="AM7" s="65">
        <f t="shared" si="16"/>
        <v>98.8</v>
      </c>
      <c r="AN7" s="65">
        <f t="shared" si="16"/>
        <v>98.5</v>
      </c>
      <c r="AO7" s="65">
        <f t="shared" si="16"/>
        <v>98.7</v>
      </c>
      <c r="AP7" s="65">
        <f t="shared" si="16"/>
        <v>99</v>
      </c>
      <c r="AQ7" s="65">
        <f t="shared" si="16"/>
        <v>99</v>
      </c>
      <c r="AR7" s="65"/>
      <c r="AS7" s="65">
        <f>AS8</f>
        <v>80.2</v>
      </c>
      <c r="AT7" s="65">
        <f t="shared" ref="AT7:BB7" si="17">AT8</f>
        <v>82</v>
      </c>
      <c r="AU7" s="65">
        <f t="shared" si="17"/>
        <v>82.3</v>
      </c>
      <c r="AV7" s="65">
        <f t="shared" si="17"/>
        <v>83.5</v>
      </c>
      <c r="AW7" s="65">
        <f t="shared" si="17"/>
        <v>84.9</v>
      </c>
      <c r="AX7" s="65">
        <f t="shared" si="17"/>
        <v>91.8</v>
      </c>
      <c r="AY7" s="65">
        <f t="shared" si="17"/>
        <v>91.6</v>
      </c>
      <c r="AZ7" s="65">
        <f t="shared" si="17"/>
        <v>92.1</v>
      </c>
      <c r="BA7" s="65">
        <f t="shared" si="17"/>
        <v>92.3</v>
      </c>
      <c r="BB7" s="65">
        <f t="shared" si="17"/>
        <v>92.4</v>
      </c>
      <c r="BC7" s="65"/>
      <c r="BD7" s="65">
        <f>BD8</f>
        <v>33.200000000000003</v>
      </c>
      <c r="BE7" s="65">
        <f t="shared" ref="BE7:BM7" si="18">BE8</f>
        <v>37.5</v>
      </c>
      <c r="BF7" s="65">
        <f t="shared" si="18"/>
        <v>42.8</v>
      </c>
      <c r="BG7" s="65">
        <f t="shared" si="18"/>
        <v>47.1</v>
      </c>
      <c r="BH7" s="65">
        <f t="shared" si="18"/>
        <v>45.6</v>
      </c>
      <c r="BI7" s="65">
        <f t="shared" si="18"/>
        <v>38.1</v>
      </c>
      <c r="BJ7" s="65">
        <f t="shared" si="18"/>
        <v>42.9</v>
      </c>
      <c r="BK7" s="65">
        <f t="shared" si="18"/>
        <v>40.200000000000003</v>
      </c>
      <c r="BL7" s="65">
        <f t="shared" si="18"/>
        <v>40.4</v>
      </c>
      <c r="BM7" s="65">
        <f t="shared" si="18"/>
        <v>40.1</v>
      </c>
      <c r="BN7" s="65"/>
      <c r="BO7" s="65">
        <f>BO8</f>
        <v>69.400000000000006</v>
      </c>
      <c r="BP7" s="65">
        <f t="shared" ref="BP7:BX7" si="19">BP8</f>
        <v>70.8</v>
      </c>
      <c r="BQ7" s="65">
        <f t="shared" si="19"/>
        <v>72.7</v>
      </c>
      <c r="BR7" s="65">
        <f t="shared" si="19"/>
        <v>69.599999999999994</v>
      </c>
      <c r="BS7" s="65">
        <f t="shared" si="19"/>
        <v>66.3</v>
      </c>
      <c r="BT7" s="65">
        <f t="shared" si="19"/>
        <v>75.7</v>
      </c>
      <c r="BU7" s="65">
        <f t="shared" si="19"/>
        <v>76.099999999999994</v>
      </c>
      <c r="BV7" s="65">
        <f t="shared" si="19"/>
        <v>77</v>
      </c>
      <c r="BW7" s="65">
        <f t="shared" si="19"/>
        <v>77.599999999999994</v>
      </c>
      <c r="BX7" s="65">
        <f t="shared" si="19"/>
        <v>77</v>
      </c>
      <c r="BY7" s="65"/>
      <c r="BZ7" s="66">
        <f>BZ8</f>
        <v>49237</v>
      </c>
      <c r="CA7" s="66">
        <f t="shared" ref="CA7:CI7" si="20">CA8</f>
        <v>49309</v>
      </c>
      <c r="CB7" s="66">
        <f t="shared" si="20"/>
        <v>48924</v>
      </c>
      <c r="CC7" s="66">
        <f t="shared" si="20"/>
        <v>49585</v>
      </c>
      <c r="CD7" s="66">
        <f t="shared" si="20"/>
        <v>54166</v>
      </c>
      <c r="CE7" s="66">
        <f t="shared" si="20"/>
        <v>54464</v>
      </c>
      <c r="CF7" s="66">
        <f t="shared" si="20"/>
        <v>55265</v>
      </c>
      <c r="CG7" s="66">
        <f t="shared" si="20"/>
        <v>56892</v>
      </c>
      <c r="CH7" s="66">
        <f t="shared" si="20"/>
        <v>59108</v>
      </c>
      <c r="CI7" s="66">
        <f t="shared" si="20"/>
        <v>60271</v>
      </c>
      <c r="CJ7" s="65"/>
      <c r="CK7" s="66">
        <f>CK8</f>
        <v>12315</v>
      </c>
      <c r="CL7" s="66">
        <f t="shared" ref="CL7:CT7" si="21">CL8</f>
        <v>12750</v>
      </c>
      <c r="CM7" s="66">
        <f t="shared" si="21"/>
        <v>12582</v>
      </c>
      <c r="CN7" s="66">
        <f t="shared" si="21"/>
        <v>12858</v>
      </c>
      <c r="CO7" s="66">
        <f t="shared" si="21"/>
        <v>13021</v>
      </c>
      <c r="CP7" s="66">
        <f t="shared" si="21"/>
        <v>13969</v>
      </c>
      <c r="CQ7" s="66">
        <f t="shared" si="21"/>
        <v>14455</v>
      </c>
      <c r="CR7" s="66">
        <f t="shared" si="21"/>
        <v>15171</v>
      </c>
      <c r="CS7" s="66">
        <f t="shared" si="21"/>
        <v>15887</v>
      </c>
      <c r="CT7" s="66">
        <f t="shared" si="21"/>
        <v>16979</v>
      </c>
      <c r="CU7" s="65"/>
      <c r="CV7" s="65">
        <f>CV8</f>
        <v>59.2</v>
      </c>
      <c r="CW7" s="65">
        <f t="shared" ref="CW7:DE7" si="22">CW8</f>
        <v>61</v>
      </c>
      <c r="CX7" s="65">
        <f t="shared" si="22"/>
        <v>56.8</v>
      </c>
      <c r="CY7" s="65">
        <f t="shared" si="22"/>
        <v>57.5</v>
      </c>
      <c r="CZ7" s="65">
        <f t="shared" si="22"/>
        <v>55.4</v>
      </c>
      <c r="DA7" s="65">
        <f t="shared" si="22"/>
        <v>53.2</v>
      </c>
      <c r="DB7" s="65">
        <f t="shared" si="22"/>
        <v>54.1</v>
      </c>
      <c r="DC7" s="65">
        <f t="shared" si="22"/>
        <v>53.8</v>
      </c>
      <c r="DD7" s="65">
        <f t="shared" si="22"/>
        <v>53</v>
      </c>
      <c r="DE7" s="65">
        <f t="shared" si="22"/>
        <v>53</v>
      </c>
      <c r="DF7" s="65"/>
      <c r="DG7" s="65">
        <f>DG8</f>
        <v>26.4</v>
      </c>
      <c r="DH7" s="65">
        <f t="shared" ref="DH7:DP7" si="23">DH8</f>
        <v>25.8</v>
      </c>
      <c r="DI7" s="65">
        <f t="shared" si="23"/>
        <v>24.5</v>
      </c>
      <c r="DJ7" s="65">
        <f t="shared" si="23"/>
        <v>24.7</v>
      </c>
      <c r="DK7" s="65">
        <f t="shared" si="23"/>
        <v>25.7</v>
      </c>
      <c r="DL7" s="65">
        <f t="shared" si="23"/>
        <v>25.3</v>
      </c>
      <c r="DM7" s="65">
        <f t="shared" si="23"/>
        <v>25.2</v>
      </c>
      <c r="DN7" s="65">
        <f t="shared" si="23"/>
        <v>25.4</v>
      </c>
      <c r="DO7" s="65">
        <f t="shared" si="23"/>
        <v>25.8</v>
      </c>
      <c r="DP7" s="65">
        <f t="shared" si="23"/>
        <v>26.4</v>
      </c>
      <c r="DQ7" s="65"/>
      <c r="DR7" s="65">
        <f>DR8</f>
        <v>19.2</v>
      </c>
      <c r="DS7" s="65">
        <f t="shared" ref="DS7:EA7" si="24">DS8</f>
        <v>26.1</v>
      </c>
      <c r="DT7" s="65">
        <f t="shared" si="24"/>
        <v>32.5</v>
      </c>
      <c r="DU7" s="65">
        <f t="shared" si="24"/>
        <v>38.700000000000003</v>
      </c>
      <c r="DV7" s="65">
        <f t="shared" si="24"/>
        <v>40.5</v>
      </c>
      <c r="DW7" s="65">
        <f t="shared" si="24"/>
        <v>48.7</v>
      </c>
      <c r="DX7" s="65">
        <f t="shared" si="24"/>
        <v>52.5</v>
      </c>
      <c r="DY7" s="65">
        <f t="shared" si="24"/>
        <v>52.7</v>
      </c>
      <c r="DZ7" s="65">
        <f t="shared" si="24"/>
        <v>53.7</v>
      </c>
      <c r="EA7" s="65">
        <f t="shared" si="24"/>
        <v>56.4</v>
      </c>
      <c r="EB7" s="65"/>
      <c r="EC7" s="65">
        <f>EC8</f>
        <v>42.5</v>
      </c>
      <c r="ED7" s="65">
        <f t="shared" ref="ED7:EL7" si="25">ED8</f>
        <v>55.2</v>
      </c>
      <c r="EE7" s="65">
        <f t="shared" si="25"/>
        <v>66.7</v>
      </c>
      <c r="EF7" s="65">
        <f t="shared" si="25"/>
        <v>76.900000000000006</v>
      </c>
      <c r="EG7" s="65">
        <f t="shared" si="25"/>
        <v>74.599999999999994</v>
      </c>
      <c r="EH7" s="65">
        <f t="shared" si="25"/>
        <v>61.7</v>
      </c>
      <c r="EI7" s="65">
        <f t="shared" si="25"/>
        <v>66.099999999999994</v>
      </c>
      <c r="EJ7" s="65">
        <f t="shared" si="25"/>
        <v>68.400000000000006</v>
      </c>
      <c r="EK7" s="65">
        <f t="shared" si="25"/>
        <v>69.3</v>
      </c>
      <c r="EL7" s="65">
        <f t="shared" si="25"/>
        <v>71.099999999999994</v>
      </c>
      <c r="EM7" s="65"/>
      <c r="EN7" s="66">
        <f>EN8</f>
        <v>45776210</v>
      </c>
      <c r="EO7" s="66">
        <f t="shared" ref="EO7:EW7" si="26">EO8</f>
        <v>45880148</v>
      </c>
      <c r="EP7" s="66">
        <f t="shared" si="26"/>
        <v>45965525</v>
      </c>
      <c r="EQ7" s="66">
        <f t="shared" si="26"/>
        <v>46151338</v>
      </c>
      <c r="ER7" s="66">
        <f t="shared" si="26"/>
        <v>46092324</v>
      </c>
      <c r="ES7" s="66">
        <f t="shared" si="26"/>
        <v>43764424</v>
      </c>
      <c r="ET7" s="66">
        <f t="shared" si="26"/>
        <v>44446754</v>
      </c>
      <c r="EU7" s="66">
        <f t="shared" si="26"/>
        <v>45729936</v>
      </c>
      <c r="EV7" s="66">
        <f t="shared" si="26"/>
        <v>47442477</v>
      </c>
      <c r="EW7" s="66">
        <f t="shared" si="26"/>
        <v>48164556</v>
      </c>
      <c r="EX7" s="66"/>
    </row>
    <row r="8" spans="1:154" s="67" customFormat="1">
      <c r="A8" s="48"/>
      <c r="B8" s="68">
        <v>2019</v>
      </c>
      <c r="C8" s="68">
        <v>28797</v>
      </c>
      <c r="D8" s="68">
        <v>46</v>
      </c>
      <c r="E8" s="68">
        <v>6</v>
      </c>
      <c r="F8" s="68">
        <v>0</v>
      </c>
      <c r="G8" s="68">
        <v>1</v>
      </c>
      <c r="H8" s="68" t="s">
        <v>164</v>
      </c>
      <c r="I8" s="68" t="s">
        <v>165</v>
      </c>
      <c r="J8" s="68" t="s">
        <v>166</v>
      </c>
      <c r="K8" s="68" t="s">
        <v>167</v>
      </c>
      <c r="L8" s="68" t="s">
        <v>168</v>
      </c>
      <c r="M8" s="68" t="s">
        <v>169</v>
      </c>
      <c r="N8" s="68" t="s">
        <v>170</v>
      </c>
      <c r="O8" s="68" t="s">
        <v>171</v>
      </c>
      <c r="P8" s="68" t="s">
        <v>172</v>
      </c>
      <c r="Q8" s="69">
        <v>23</v>
      </c>
      <c r="R8" s="68" t="s">
        <v>173</v>
      </c>
      <c r="S8" s="68" t="s">
        <v>174</v>
      </c>
      <c r="T8" s="68" t="s">
        <v>175</v>
      </c>
      <c r="U8" s="69" t="s">
        <v>38</v>
      </c>
      <c r="V8" s="69">
        <v>36872</v>
      </c>
      <c r="W8" s="68" t="s">
        <v>176</v>
      </c>
      <c r="X8" s="70" t="s">
        <v>177</v>
      </c>
      <c r="Y8" s="69">
        <v>390</v>
      </c>
      <c r="Z8" s="69" t="s">
        <v>38</v>
      </c>
      <c r="AA8" s="69" t="s">
        <v>38</v>
      </c>
      <c r="AB8" s="69">
        <v>44</v>
      </c>
      <c r="AC8" s="69">
        <v>4</v>
      </c>
      <c r="AD8" s="69">
        <v>438</v>
      </c>
      <c r="AE8" s="69">
        <v>374</v>
      </c>
      <c r="AF8" s="69" t="s">
        <v>38</v>
      </c>
      <c r="AG8" s="69">
        <v>374</v>
      </c>
      <c r="AH8" s="71">
        <v>93.7</v>
      </c>
      <c r="AI8" s="71">
        <v>96.4</v>
      </c>
      <c r="AJ8" s="71">
        <v>95.4</v>
      </c>
      <c r="AK8" s="71">
        <v>97.2</v>
      </c>
      <c r="AL8" s="71">
        <v>99.7</v>
      </c>
      <c r="AM8" s="71">
        <v>98.8</v>
      </c>
      <c r="AN8" s="71">
        <v>98.5</v>
      </c>
      <c r="AO8" s="71">
        <v>98.7</v>
      </c>
      <c r="AP8" s="71">
        <v>99</v>
      </c>
      <c r="AQ8" s="71">
        <v>99</v>
      </c>
      <c r="AR8" s="71">
        <v>98.2</v>
      </c>
      <c r="AS8" s="71">
        <v>80.2</v>
      </c>
      <c r="AT8" s="71">
        <v>82</v>
      </c>
      <c r="AU8" s="71">
        <v>82.3</v>
      </c>
      <c r="AV8" s="71">
        <v>83.5</v>
      </c>
      <c r="AW8" s="71">
        <v>84.9</v>
      </c>
      <c r="AX8" s="71">
        <v>91.8</v>
      </c>
      <c r="AY8" s="71">
        <v>91.6</v>
      </c>
      <c r="AZ8" s="71">
        <v>92.1</v>
      </c>
      <c r="BA8" s="71">
        <v>92.3</v>
      </c>
      <c r="BB8" s="71">
        <v>92.4</v>
      </c>
      <c r="BC8" s="71">
        <v>89.5</v>
      </c>
      <c r="BD8" s="72">
        <v>33.200000000000003</v>
      </c>
      <c r="BE8" s="72">
        <v>37.5</v>
      </c>
      <c r="BF8" s="72">
        <v>42.8</v>
      </c>
      <c r="BG8" s="72">
        <v>47.1</v>
      </c>
      <c r="BH8" s="72">
        <v>45.6</v>
      </c>
      <c r="BI8" s="72">
        <v>38.1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59.6</v>
      </c>
      <c r="BO8" s="71">
        <v>69.400000000000006</v>
      </c>
      <c r="BP8" s="71">
        <v>70.8</v>
      </c>
      <c r="BQ8" s="71">
        <v>72.7</v>
      </c>
      <c r="BR8" s="71">
        <v>69.599999999999994</v>
      </c>
      <c r="BS8" s="71">
        <v>66.3</v>
      </c>
      <c r="BT8" s="71">
        <v>75.7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74.7</v>
      </c>
      <c r="BZ8" s="72">
        <v>49237</v>
      </c>
      <c r="CA8" s="72">
        <v>49309</v>
      </c>
      <c r="CB8" s="72">
        <v>48924</v>
      </c>
      <c r="CC8" s="72">
        <v>49585</v>
      </c>
      <c r="CD8" s="72">
        <v>54166</v>
      </c>
      <c r="CE8" s="72">
        <v>54464</v>
      </c>
      <c r="CF8" s="72">
        <v>55265</v>
      </c>
      <c r="CG8" s="72">
        <v>56892</v>
      </c>
      <c r="CH8" s="72">
        <v>59108</v>
      </c>
      <c r="CI8" s="72">
        <v>60271</v>
      </c>
      <c r="CJ8" s="71">
        <v>53621</v>
      </c>
      <c r="CK8" s="72">
        <v>12315</v>
      </c>
      <c r="CL8" s="72">
        <v>12750</v>
      </c>
      <c r="CM8" s="72">
        <v>12582</v>
      </c>
      <c r="CN8" s="72">
        <v>12858</v>
      </c>
      <c r="CO8" s="72">
        <v>13021</v>
      </c>
      <c r="CP8" s="72">
        <v>13969</v>
      </c>
      <c r="CQ8" s="72">
        <v>14455</v>
      </c>
      <c r="CR8" s="72">
        <v>15171</v>
      </c>
      <c r="CS8" s="72">
        <v>15887</v>
      </c>
      <c r="CT8" s="72">
        <v>16979</v>
      </c>
      <c r="CU8" s="71">
        <v>15586</v>
      </c>
      <c r="CV8" s="72">
        <v>59.2</v>
      </c>
      <c r="CW8" s="72">
        <v>61</v>
      </c>
      <c r="CX8" s="72">
        <v>56.8</v>
      </c>
      <c r="CY8" s="72">
        <v>57.5</v>
      </c>
      <c r="CZ8" s="72">
        <v>55.4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54.6</v>
      </c>
      <c r="DG8" s="72">
        <v>26.4</v>
      </c>
      <c r="DH8" s="72">
        <v>25.8</v>
      </c>
      <c r="DI8" s="72">
        <v>24.5</v>
      </c>
      <c r="DJ8" s="72">
        <v>24.7</v>
      </c>
      <c r="DK8" s="72">
        <v>25.7</v>
      </c>
      <c r="DL8" s="72">
        <v>25.3</v>
      </c>
      <c r="DM8" s="72">
        <v>25.2</v>
      </c>
      <c r="DN8" s="72">
        <v>25.4</v>
      </c>
      <c r="DO8" s="72">
        <v>25.8</v>
      </c>
      <c r="DP8" s="72">
        <v>26.4</v>
      </c>
      <c r="DQ8" s="72">
        <v>25</v>
      </c>
      <c r="DR8" s="71">
        <v>19.2</v>
      </c>
      <c r="DS8" s="71">
        <v>26.1</v>
      </c>
      <c r="DT8" s="71">
        <v>32.5</v>
      </c>
      <c r="DU8" s="71">
        <v>38.700000000000003</v>
      </c>
      <c r="DV8" s="71">
        <v>40.5</v>
      </c>
      <c r="DW8" s="71">
        <v>48.7</v>
      </c>
      <c r="DX8" s="71">
        <v>52.5</v>
      </c>
      <c r="DY8" s="71">
        <v>52.7</v>
      </c>
      <c r="DZ8" s="71">
        <v>53.7</v>
      </c>
      <c r="EA8" s="71">
        <v>56.4</v>
      </c>
      <c r="EB8" s="71">
        <v>53.5</v>
      </c>
      <c r="EC8" s="71">
        <v>42.5</v>
      </c>
      <c r="ED8" s="71">
        <v>55.2</v>
      </c>
      <c r="EE8" s="71">
        <v>66.7</v>
      </c>
      <c r="EF8" s="71">
        <v>76.900000000000006</v>
      </c>
      <c r="EG8" s="71">
        <v>74.599999999999994</v>
      </c>
      <c r="EH8" s="71">
        <v>61.7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70</v>
      </c>
      <c r="EN8" s="72">
        <v>45776210</v>
      </c>
      <c r="EO8" s="72">
        <v>45880148</v>
      </c>
      <c r="EP8" s="72">
        <v>45965525</v>
      </c>
      <c r="EQ8" s="72">
        <v>46151338</v>
      </c>
      <c r="ER8" s="72">
        <v>46092324</v>
      </c>
      <c r="ES8" s="72">
        <v>43764424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178</v>
      </c>
      <c r="C10" s="77" t="s">
        <v>179</v>
      </c>
      <c r="D10" s="77" t="s">
        <v>180</v>
      </c>
      <c r="E10" s="77" t="s">
        <v>181</v>
      </c>
      <c r="F10" s="77" t="s">
        <v>182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2021-02-11T01:07:14Z</dcterms:modified>
</cp:coreProperties>
</file>