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農集排関係\経営比較分析表\R2【照会】経営比較分析表\"/>
    </mc:Choice>
  </mc:AlternateContent>
  <xr:revisionPtr revIDLastSave="0" documentId="13_ncr:1_{0169E41B-E7C3-47C5-AD91-014D6AD705A4}" xr6:coauthVersionLast="44" xr6:coauthVersionMax="44" xr10:uidLastSave="{00000000-0000-0000-0000-000000000000}"/>
  <workbookProtection workbookAlgorithmName="SHA-512" workbookHashValue="Jsh8AO6CFZbQOM2ShgihpHMssnQs9Tci6+p5FO6Akq/H5s2QUvW4kXT3OI37jDGfTID9uQjgoC4zw5ukHlS0Lg==" workbookSaltValue="hkbFImyvBEGbz/XjvbpsrA==" workbookSpinCount="100000" lockStructure="1"/>
  <bookViews>
    <workbookView xWindow="-120" yWindow="-120" windowWidth="29040" windowHeight="1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G85" i="4"/>
  <c r="BB10" i="4"/>
  <c r="AD10" i="4"/>
  <c r="W10" i="4"/>
  <c r="P10" i="4"/>
  <c r="AT8" i="4"/>
  <c r="W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<sst xmlns="http://schemas.openxmlformats.org/spreadsheetml/2006/main" count="231" uniqueCount="116">
  <si>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</si>
  <si>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</si>
  <si>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</si>
  <si>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</si>
  <si>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</si>
  <si>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</si>
  <si>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</si>
  <si>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</si>
  <si>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</si>
  <si>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</si>
  <si>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</si>
  <si>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</si>
  <si>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</si>
  <si>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</si>
  <si>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</si>
  <si>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</si>
  <si>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</si>
  <si>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</si>
  <si>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</si>
  <si>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</si>
  <si>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</si>
  <si>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</si>
  <si>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</si>
  <si>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</si>
  <si>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</si>
  <si>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</si>
  <si>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</si>
  <si>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</si>
  <si>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</si>
  <si>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</si>
  <si>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</si>
  <si>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</si>
  <si>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</si>
  <si>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</si>
  <si>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</si>
  <si>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</si>
  <si>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</si>
  <si>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</si>
  <si>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</si>
  <si>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</si>
  <si>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</si>
  <si>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</si>
  <si>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</si>
  <si>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</si>
  <si>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</si>
  <si>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</si>
  <si>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</si>
  <si>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</si>
  <si>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</si>
  <si>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</si>
  <si>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</si>
  <si>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</si>
  <si>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</si>
  <si>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</si>
  <si>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</si>
  <si>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</si>
  <si>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</si>
  <si>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</si>
  <si>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</si>
  <si>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</si>
  <si>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</si>
  <si>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</si>
  <si>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</si>
  <si>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</si>
  <si>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</si>
  <si>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</si>
  <si>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</si>
  <si>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</si>
  <si>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</si>
  <si>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</si>
  <si>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</si>
  <si>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</si>
  <si>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</si>
  <si>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</si>
  <si>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</si>
  <si>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</si>
  <si>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</si>
  <si>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</si>
  <si>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</si>
  <si>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</si>
  <si>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</si>
  <si>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</si>
  <si>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</si>
  <si>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</si>
  <si>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</si>
  <si>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</si>
  <si>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</si>
  <si>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</si>
  <si>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</si>
  <si>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</si>
  <si>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</si>
  <si>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</si>
  <si>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</si>
  <si>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</si>
  <si>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</si>
  <si>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</si>
  <si>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</si>
  <si>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</si>
  <si>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</si>
  <si>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</si>
  <si>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</si>
  <si>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</si>
  <si>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</si>
  <si>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</si>
  <si>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</si>
  <si>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</si>
  <si>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</si>
  <si>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</si>
  <si>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</si>
  <si>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</si>
  <si>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</si>
  <si>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</si>
  <si>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</si>
  <si>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農業集落排水の処理施設5箇所のうち、一番古い処理施設が平成3年から供用開始しており管渠布設等も平成元年頃から布設されている為、管渠の改善等の必要性は今現在では発生していない状況である。しかし、今後、管渠の老朽化が始まる頃までには改築等の財源を確保するため経営の健全性・効率性で分析した課題に早急に取り組み経営を改善させ基金の積立ができるように改善を図る。</t>
    <phoneticPr fontId="4"/>
  </si>
  <si>
    <t>当町における経営の健全性・効率性を類似団体と比較すると、累積欠損金の比率が低下してきているが依然高い状況である。また企業債残高の比率が高いことや、施設利用率及び水洗化率は低推移のままという改善すべき点が多々見られる。
　累積欠損金の比率が高い状況に関しては、経常収支比率が向上してきている為、加入促進及び経費削減を進めつつ、一般会計からは基準どおりの繰入を確保し、一層の経営改善を図る必要がある。
　施設利用率及び水洗化率の向上は一部の地域においては水洗化率が8割を超えているが、多くの地域ではまだまだ低い状況の為に水洗化率の向上が必要である。しかし、現在進めている管渠の布設整備事業は令和5年度まで管渠の布設が予定されている為、当分の間、水洗化率の大幅な上昇が見込めない状況にある。また、施設の利用率では平成22年から供用開始した施設の利用率が計画汚水量の3割ほどしか稼働していない状況が一層の利用率低下の一因となっており、供用開始直後の地区がまだ多い為に接続率が低く料金収入が少ない為、今後は未加入世帯への積極的な加入推進に努め確保していく。</t>
    <rPh sb="58" eb="61">
      <t>キギョウサイ</t>
    </rPh>
    <rPh sb="61" eb="63">
      <t>ザンダカ</t>
    </rPh>
    <rPh sb="64" eb="66">
      <t>ヒリツ</t>
    </rPh>
    <rPh sb="67" eb="68">
      <t>タカ</t>
    </rPh>
    <phoneticPr fontId="4"/>
  </si>
  <si>
    <t>今後の課題として更なる経費削減を進めながら使用料の確保に向け加入促進や料金改定も含め経営の改善を図り、累積欠損金比率の減少や施設利用率の増加に努める必要がある。また、将来的には公共下水道との接続も視野に入れながら、早急な管渠の布設や老朽化に伴う処理施設の維持更新を見合わせるなど長期計画等作成し無駄なコストを発生させないような経営を目指し事業を進める必要がある。</t>
    <rPh sb="107" eb="109">
      <t>ソウキュウ</t>
    </rPh>
    <rPh sb="110" eb="112">
      <t>カンキョ</t>
    </rPh>
    <rPh sb="113" eb="115">
      <t>フセツ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</si>
</sst>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2.5299999999999998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0D-4CC0-8261-581A8B6B17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00D-4CC0-8261-581A8B6B17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35.31</c:v>
                </c:pt>
                <c:pt idx="1">
                  <c:v>35.619999999999997</c:v>
                </c:pt>
                <c:pt idx="2">
                  <c:v>36.97</c:v>
                </c:pt>
                <c:pt idx="3">
                  <c:v>37.479999999999997</c:v>
                </c:pt>
                <c:pt idx="4">
                  <c:v>36.82</c:v>
                </c:pt>
              </c:numCache>
            </c:numRef>
          </c:val>
          <c:extLst>
            <c:ext xmlns:c16="http://schemas.microsoft.com/office/drawing/2014/chart" uri="{C3380CC4-5D6E-409C-BE32-E72D297353CC}">
              <c16:uniqueId val="{00000000-4766-4E44-A84E-1194641AFC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766-4E44-A84E-1194641AFC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58.58</c:v>
                </c:pt>
                <c:pt idx="1">
                  <c:v>60.52</c:v>
                </c:pt>
                <c:pt idx="2">
                  <c:v>62.13</c:v>
                </c:pt>
                <c:pt idx="3">
                  <c:v>63.44</c:v>
                </c:pt>
                <c:pt idx="4">
                  <c:v>64.98</c:v>
                </c:pt>
              </c:numCache>
            </c:numRef>
          </c:val>
          <c:extLst>
            <c:ext xmlns:c16="http://schemas.microsoft.com/office/drawing/2014/chart" uri="{C3380CC4-5D6E-409C-BE32-E72D297353CC}">
              <c16:uniqueId val="{00000000-E567-45D4-90B6-119947D4CA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567-45D4-90B6-119947D4CA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117.08</c:v>
                </c:pt>
                <c:pt idx="1">
                  <c:v>121.59</c:v>
                </c:pt>
                <c:pt idx="2">
                  <c:v>126.91</c:v>
                </c:pt>
                <c:pt idx="3">
                  <c:v>123.91</c:v>
                </c:pt>
                <c:pt idx="4">
                  <c:v>132.58000000000001</c:v>
                </c:pt>
              </c:numCache>
            </c:numRef>
          </c:val>
          <c:extLst>
            <c:ext xmlns:c16="http://schemas.microsoft.com/office/drawing/2014/chart" uri="{C3380CC4-5D6E-409C-BE32-E72D297353CC}">
              <c16:uniqueId val="{00000000-B644-435F-BB9F-0F0BF7807D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B644-435F-BB9F-0F0BF7807D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19.190000000000001</c:v>
                </c:pt>
                <c:pt idx="1">
                  <c:v>21.36</c:v>
                </c:pt>
                <c:pt idx="2">
                  <c:v>23.4</c:v>
                </c:pt>
                <c:pt idx="3">
                  <c:v>25.36</c:v>
                </c:pt>
                <c:pt idx="4">
                  <c:v>27.47</c:v>
                </c:pt>
              </c:numCache>
            </c:numRef>
          </c:val>
          <c:extLst>
            <c:ext xmlns:c16="http://schemas.microsoft.com/office/drawing/2014/chart" uri="{C3380CC4-5D6E-409C-BE32-E72D297353CC}">
              <c16:uniqueId val="{00000000-C652-495E-B55C-EE8BB52EAC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C652-495E-B55C-EE8BB52EAC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28-4093-86B4-12DA584CF1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528-4093-86B4-12DA584CF1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1326.85</c:v>
                </c:pt>
                <c:pt idx="1">
                  <c:v>1129.42</c:v>
                </c:pt>
                <c:pt idx="2">
                  <c:v>924.17</c:v>
                </c:pt>
                <c:pt idx="3">
                  <c:v>745.05</c:v>
                </c:pt>
                <c:pt idx="4">
                  <c:v>525.58000000000004</c:v>
                </c:pt>
              </c:numCache>
            </c:numRef>
          </c:val>
          <c:extLst>
            <c:ext xmlns:c16="http://schemas.microsoft.com/office/drawing/2014/chart" uri="{C3380CC4-5D6E-409C-BE32-E72D297353CC}">
              <c16:uniqueId val="{00000000-8D95-4605-8BB0-EE4000144B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8D95-4605-8BB0-EE4000144B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62.86</c:v>
                </c:pt>
                <c:pt idx="1">
                  <c:v>71.06</c:v>
                </c:pt>
                <c:pt idx="2">
                  <c:v>64.88</c:v>
                </c:pt>
                <c:pt idx="3">
                  <c:v>60.25</c:v>
                </c:pt>
                <c:pt idx="4">
                  <c:v>50.68</c:v>
                </c:pt>
              </c:numCache>
            </c:numRef>
          </c:val>
          <c:extLst>
            <c:ext xmlns:c16="http://schemas.microsoft.com/office/drawing/2014/chart" uri="{C3380CC4-5D6E-409C-BE32-E72D297353CC}">
              <c16:uniqueId val="{00000000-CA72-4D83-9064-FD352DE03A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CA72-4D83-9064-FD352DE03A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1329.31</c:v>
                </c:pt>
                <c:pt idx="1">
                  <c:v>1259.98</c:v>
                </c:pt>
                <c:pt idx="2">
                  <c:v>1103.24</c:v>
                </c:pt>
                <c:pt idx="3">
                  <c:v>951.84</c:v>
                </c:pt>
                <c:pt idx="4">
                  <c:v>1354.28</c:v>
                </c:pt>
              </c:numCache>
            </c:numRef>
          </c:val>
          <c:extLst>
            <c:ext xmlns:c16="http://schemas.microsoft.com/office/drawing/2014/chart" uri="{C3380CC4-5D6E-409C-BE32-E72D297353CC}">
              <c16:uniqueId val="{00000000-FD5E-41EA-9E71-D5EB61ABC4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FD5E-41EA-9E71-D5EB61ABC4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60.35</c:v>
                </c:pt>
                <c:pt idx="1">
                  <c:v>60.81</c:v>
                </c:pt>
                <c:pt idx="2">
                  <c:v>63.76</c:v>
                </c:pt>
                <c:pt idx="3">
                  <c:v>63.37</c:v>
                </c:pt>
                <c:pt idx="4">
                  <c:v>67.069999999999993</c:v>
                </c:pt>
              </c:numCache>
            </c:numRef>
          </c:val>
          <c:extLst>
            <c:ext xmlns:c16="http://schemas.microsoft.com/office/drawing/2014/chart" uri="{C3380CC4-5D6E-409C-BE32-E72D297353CC}">
              <c16:uniqueId val="{00000000-F55A-472D-BBFB-F5A7BE42DD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55A-472D-BBFB-F5A7BE42DD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238.59</c:v>
                </c:pt>
                <c:pt idx="1">
                  <c:v>236.14</c:v>
                </c:pt>
                <c:pt idx="2">
                  <c:v>225.04</c:v>
                </c:pt>
                <c:pt idx="3">
                  <c:v>226.42</c:v>
                </c:pt>
                <c:pt idx="4">
                  <c:v>213.73</c:v>
                </c:pt>
              </c:numCache>
            </c:numRef>
          </c:val>
          <c:extLst>
            <c:ext xmlns:c16="http://schemas.microsoft.com/office/drawing/2014/chart" uri="{C3380CC4-5D6E-409C-BE32-E72D297353CC}">
              <c16:uniqueId val="{00000000-0334-4ECA-9151-6E7C406992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334-4ECA-9151-6E7C406992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鶴田町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12695</v>
      </c>
      <c r="AM8" s="51"/>
      <c r="AN8" s="51"/>
      <c r="AO8" s="51"/>
      <c r="AP8" s="51"/>
      <c r="AQ8" s="51"/>
      <c r="AR8" s="51"/>
      <c r="AS8" s="51"/>
      <c r="AT8" s="46">
        <f>データ!T6</f>
        <v>46.43</v>
      </c>
      <c r="AU8" s="46"/>
      <c r="AV8" s="46"/>
      <c r="AW8" s="46"/>
      <c r="AX8" s="46"/>
      <c r="AY8" s="46"/>
      <c r="AZ8" s="46"/>
      <c r="BA8" s="46"/>
      <c r="BB8" s="46">
        <f>データ!U6</f>
        <v>273.42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47.14</v>
      </c>
      <c r="J10" s="46"/>
      <c r="K10" s="46"/>
      <c r="L10" s="46"/>
      <c r="M10" s="46"/>
      <c r="N10" s="46"/>
      <c r="O10" s="46"/>
      <c r="P10" s="46">
        <f>データ!P6</f>
        <v>43.02</v>
      </c>
      <c r="Q10" s="46"/>
      <c r="R10" s="46"/>
      <c r="S10" s="46"/>
      <c r="T10" s="46"/>
      <c r="U10" s="46"/>
      <c r="V10" s="46"/>
      <c r="W10" s="46">
        <f>データ!Q6</f>
        <v>80.430000000000007</v>
      </c>
      <c r="X10" s="46"/>
      <c r="Y10" s="46"/>
      <c r="Z10" s="46"/>
      <c r="AA10" s="46"/>
      <c r="AB10" s="46"/>
      <c r="AC10" s="46"/>
      <c r="AD10" s="51">
        <f>データ!R6</f>
        <v>2860</v>
      </c>
      <c r="AE10" s="51"/>
      <c r="AF10" s="51"/>
      <c r="AG10" s="51"/>
      <c r="AH10" s="51"/>
      <c r="AI10" s="51"/>
      <c r="AJ10" s="51"/>
      <c r="AK10" s="2"/>
      <c r="AL10" s="51">
        <f>データ!V6</f>
        <v>5422</v>
      </c>
      <c r="AM10" s="51"/>
      <c r="AN10" s="51"/>
      <c r="AO10" s="51"/>
      <c r="AP10" s="51"/>
      <c r="AQ10" s="51"/>
      <c r="AR10" s="51"/>
      <c r="AS10" s="51"/>
      <c r="AT10" s="46">
        <f>データ!W6</f>
        <v>3.12</v>
      </c>
      <c r="AU10" s="46"/>
      <c r="AV10" s="46"/>
      <c r="AW10" s="46"/>
      <c r="AX10" s="46"/>
      <c r="AY10" s="46"/>
      <c r="AZ10" s="46"/>
      <c r="BA10" s="46"/>
      <c r="BB10" s="46">
        <f>データ!X6</f>
        <v>1737.82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Ae2LRezE3xHJAmBjng1jMKxeKM4kN0thQyawgeLxawL7B5uZg7zWhgKBAkulU8dWH+GNv74RLeo2DjQ+JNK+1g==" saltValue="XiOfJ5EtXVsr5qfJQyf8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23841</v>
      </c>
      <c r="D6" s="33">
        <f t="shared" si="3"/>
        <v>46</v>
      </c>
      <c r="E6" s="33">
        <f t="shared" si="3"/>
        <v>17</v>
      </c>
      <c r="F6" s="33">
        <f t="shared" si="3"/>
        <v>5</v>
      </c>
      <c r="G6" s="33">
        <f t="shared" si="3"/>
        <v>0</v>
      </c>
      <c r="H6" s="33" t="str">
        <f t="shared" si="3"/>
        <v>青森県　鶴田町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47.14</v>
      </c>
      <c r="P6" s="34">
        <f t="shared" si="3"/>
        <v>43.02</v>
      </c>
      <c r="Q6" s="34">
        <f t="shared" si="3"/>
        <v>80.430000000000007</v>
      </c>
      <c r="R6" s="34">
        <f t="shared" si="3"/>
        <v>2860</v>
      </c>
      <c r="S6" s="34">
        <f t="shared" si="3"/>
        <v>12695</v>
      </c>
      <c r="T6" s="34">
        <f t="shared" si="3"/>
        <v>46.43</v>
      </c>
      <c r="U6" s="34">
        <f t="shared" si="3"/>
        <v>273.42</v>
      </c>
      <c r="V6" s="34">
        <f t="shared" si="3"/>
        <v>5422</v>
      </c>
      <c r="W6" s="34">
        <f t="shared" si="3"/>
        <v>3.12</v>
      </c>
      <c r="X6" s="34">
        <f t="shared" si="3"/>
        <v>1737.82</v>
      </c>
      <c r="Y6" s="35">
        <f>IF(Y7="",NA(),Y7)</f>
        <v>117.08</v>
      </c>
      <c r="Z6" s="35">
        <f t="shared" ref="Z6:AH6" si="4">IF(Z7="",NA(),Z7)</f>
        <v>121.59</v>
      </c>
      <c r="AA6" s="35">
        <f t="shared" si="4"/>
        <v>126.91</v>
      </c>
      <c r="AB6" s="35">
        <f t="shared" si="4"/>
        <v>123.91</v>
      </c>
      <c r="AC6" s="35">
        <f t="shared" si="4"/>
        <v>132.58000000000001</v>
      </c>
      <c r="AD6" s="35">
        <f t="shared" si="4"/>
        <v>99.64</v>
      </c>
      <c r="AE6" s="35">
        <f t="shared" si="4"/>
        <v>99.66</v>
      </c>
      <c r="AF6" s="35">
        <f t="shared" si="4"/>
        <v>100.95</v>
      </c>
      <c r="AG6" s="35">
        <f t="shared" si="4"/>
        <v>101.77</v>
      </c>
      <c r="AH6" s="35">
        <f t="shared" si="4"/>
        <v>103.6</v>
      </c>
      <c r="AI6" s="34" t="str">
        <f>IF(AI7="","",IF(AI7="-","【-】","【"&amp;SUBSTITUTE(TEXT(AI7,"#,##0.00"),"-","△")&amp;"】"))</f>
        <v>【102.97】</v>
      </c>
      <c r="AJ6" s="35">
        <f>IF(AJ7="",NA(),AJ7)</f>
        <v>1326.85</v>
      </c>
      <c r="AK6" s="35">
        <f t="shared" ref="AK6:AS6" si="5">IF(AK7="",NA(),AK7)</f>
        <v>1129.42</v>
      </c>
      <c r="AL6" s="35">
        <f t="shared" si="5"/>
        <v>924.17</v>
      </c>
      <c r="AM6" s="35">
        <f t="shared" si="5"/>
        <v>745.05</v>
      </c>
      <c r="AN6" s="35">
        <f t="shared" si="5"/>
        <v>525.58000000000004</v>
      </c>
      <c r="AO6" s="35">
        <f t="shared" si="5"/>
        <v>214.61</v>
      </c>
      <c r="AP6" s="35">
        <f t="shared" si="5"/>
        <v>225.39</v>
      </c>
      <c r="AQ6" s="35">
        <f t="shared" si="5"/>
        <v>224.04</v>
      </c>
      <c r="AR6" s="35">
        <f t="shared" si="5"/>
        <v>227.4</v>
      </c>
      <c r="AS6" s="35">
        <f t="shared" si="5"/>
        <v>193.99</v>
      </c>
      <c r="AT6" s="34" t="str">
        <f>IF(AT7="","",IF(AT7="-","【-】","【"&amp;SUBSTITUTE(TEXT(AT7,"#,##0.00"),"-","△")&amp;"】"))</f>
        <v>【165.48】</v>
      </c>
      <c r="AU6" s="35">
        <f>IF(AU7="",NA(),AU7)</f>
        <v>62.86</v>
      </c>
      <c r="AV6" s="35">
        <f t="shared" ref="AV6:BD6" si="6">IF(AV7="",NA(),AV7)</f>
        <v>71.06</v>
      </c>
      <c r="AW6" s="35">
        <f t="shared" si="6"/>
        <v>64.88</v>
      </c>
      <c r="AX6" s="35">
        <f t="shared" si="6"/>
        <v>60.25</v>
      </c>
      <c r="AY6" s="35">
        <f t="shared" si="6"/>
        <v>50.68</v>
      </c>
      <c r="AZ6" s="35">
        <f t="shared" si="6"/>
        <v>29.45</v>
      </c>
      <c r="BA6" s="35">
        <f t="shared" si="6"/>
        <v>31.84</v>
      </c>
      <c r="BB6" s="35">
        <f t="shared" si="6"/>
        <v>29.91</v>
      </c>
      <c r="BC6" s="35">
        <f t="shared" si="6"/>
        <v>29.54</v>
      </c>
      <c r="BD6" s="35">
        <f t="shared" si="6"/>
        <v>26.99</v>
      </c>
      <c r="BE6" s="34" t="str">
        <f>IF(BE7="","",IF(BE7="-","【-】","【"&amp;SUBSTITUTE(TEXT(BE7,"#,##0.00"),"-","△")&amp;"】"))</f>
        <v>【33.84】</v>
      </c>
      <c r="BF6" s="35">
        <f>IF(BF7="",NA(),BF7)</f>
        <v>1329.31</v>
      </c>
      <c r="BG6" s="35">
        <f t="shared" ref="BG6:BO6" si="7">IF(BG7="",NA(),BG7)</f>
        <v>1259.98</v>
      </c>
      <c r="BH6" s="35">
        <f t="shared" si="7"/>
        <v>1103.24</v>
      </c>
      <c r="BI6" s="35">
        <f t="shared" si="7"/>
        <v>951.84</v>
      </c>
      <c r="BJ6" s="35">
        <f t="shared" si="7"/>
        <v>1354.28</v>
      </c>
      <c r="BK6" s="35">
        <f t="shared" si="7"/>
        <v>1081.8</v>
      </c>
      <c r="BL6" s="35">
        <f t="shared" si="7"/>
        <v>974.93</v>
      </c>
      <c r="BM6" s="35">
        <f t="shared" si="7"/>
        <v>855.8</v>
      </c>
      <c r="BN6" s="35">
        <f t="shared" si="7"/>
        <v>789.46</v>
      </c>
      <c r="BO6" s="35">
        <f t="shared" si="7"/>
        <v>826.83</v>
      </c>
      <c r="BP6" s="34" t="str">
        <f>IF(BP7="","",IF(BP7="-","【-】","【"&amp;SUBSTITUTE(TEXT(BP7,"#,##0.00"),"-","△")&amp;"】"))</f>
        <v>【765.47】</v>
      </c>
      <c r="BQ6" s="35">
        <f>IF(BQ7="",NA(),BQ7)</f>
        <v>60.35</v>
      </c>
      <c r="BR6" s="35">
        <f t="shared" ref="BR6:BZ6" si="8">IF(BR7="",NA(),BR7)</f>
        <v>60.81</v>
      </c>
      <c r="BS6" s="35">
        <f t="shared" si="8"/>
        <v>63.76</v>
      </c>
      <c r="BT6" s="35">
        <f t="shared" si="8"/>
        <v>63.37</v>
      </c>
      <c r="BU6" s="35">
        <f t="shared" si="8"/>
        <v>67.069999999999993</v>
      </c>
      <c r="BV6" s="35">
        <f t="shared" si="8"/>
        <v>52.19</v>
      </c>
      <c r="BW6" s="35">
        <f t="shared" si="8"/>
        <v>55.32</v>
      </c>
      <c r="BX6" s="35">
        <f t="shared" si="8"/>
        <v>59.8</v>
      </c>
      <c r="BY6" s="35">
        <f t="shared" si="8"/>
        <v>57.77</v>
      </c>
      <c r="BZ6" s="35">
        <f t="shared" si="8"/>
        <v>57.31</v>
      </c>
      <c r="CA6" s="34" t="str">
        <f>IF(CA7="","",IF(CA7="-","【-】","【"&amp;SUBSTITUTE(TEXT(CA7,"#,##0.00"),"-","△")&amp;"】"))</f>
        <v>【59.59】</v>
      </c>
      <c r="CB6" s="35">
        <f>IF(CB7="",NA(),CB7)</f>
        <v>238.59</v>
      </c>
      <c r="CC6" s="35">
        <f t="shared" ref="CC6:CK6" si="9">IF(CC7="",NA(),CC7)</f>
        <v>236.14</v>
      </c>
      <c r="CD6" s="35">
        <f t="shared" si="9"/>
        <v>225.04</v>
      </c>
      <c r="CE6" s="35">
        <f t="shared" si="9"/>
        <v>226.42</v>
      </c>
      <c r="CF6" s="35">
        <f t="shared" si="9"/>
        <v>213.73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35.31</v>
      </c>
      <c r="CN6" s="35">
        <f t="shared" ref="CN6:CV6" si="10">IF(CN7="",NA(),CN7)</f>
        <v>35.619999999999997</v>
      </c>
      <c r="CO6" s="35">
        <f t="shared" si="10"/>
        <v>36.97</v>
      </c>
      <c r="CP6" s="35">
        <f t="shared" si="10"/>
        <v>37.479999999999997</v>
      </c>
      <c r="CQ6" s="35">
        <f t="shared" si="10"/>
        <v>36.82</v>
      </c>
      <c r="CR6" s="35">
        <f t="shared" si="10"/>
        <v>52.31</v>
      </c>
      <c r="CS6" s="35">
        <f t="shared" si="10"/>
        <v>60.65</v>
      </c>
      <c r="CT6" s="35">
        <f t="shared" si="10"/>
        <v>51.75</v>
      </c>
      <c r="CU6" s="35">
        <f t="shared" si="10"/>
        <v>50.68</v>
      </c>
      <c r="CV6" s="35">
        <f t="shared" si="10"/>
        <v>50.14</v>
      </c>
      <c r="CW6" s="34" t="str">
        <f>IF(CW7="","",IF(CW7="-","【-】","【"&amp;SUBSTITUTE(TEXT(CW7,"#,##0.00"),"-","△")&amp;"】"))</f>
        <v>【51.30】</v>
      </c>
      <c r="CX6" s="35">
        <f>IF(CX7="",NA(),CX7)</f>
        <v>58.58</v>
      </c>
      <c r="CY6" s="35">
        <f t="shared" ref="CY6:DG6" si="11">IF(CY7="",NA(),CY7)</f>
        <v>60.52</v>
      </c>
      <c r="CZ6" s="35">
        <f t="shared" si="11"/>
        <v>62.13</v>
      </c>
      <c r="DA6" s="35">
        <f t="shared" si="11"/>
        <v>63.44</v>
      </c>
      <c r="DB6" s="35">
        <f t="shared" si="11"/>
        <v>64.98</v>
      </c>
      <c r="DC6" s="35">
        <f t="shared" si="11"/>
        <v>84.32</v>
      </c>
      <c r="DD6" s="35">
        <f t="shared" si="11"/>
        <v>84.58</v>
      </c>
      <c r="DE6" s="35">
        <f t="shared" si="11"/>
        <v>84.84</v>
      </c>
      <c r="DF6" s="35">
        <f t="shared" si="11"/>
        <v>84.86</v>
      </c>
      <c r="DG6" s="35">
        <f t="shared" si="11"/>
        <v>84.98</v>
      </c>
      <c r="DH6" s="34" t="str">
        <f>IF(DH7="","",IF(DH7="-","【-】","【"&amp;SUBSTITUTE(TEXT(DH7,"#,##0.00"),"-","△")&amp;"】"))</f>
        <v>【86.22】</v>
      </c>
      <c r="DI6" s="35">
        <f>IF(DI7="",NA(),DI7)</f>
        <v>19.190000000000001</v>
      </c>
      <c r="DJ6" s="35">
        <f t="shared" ref="DJ6:DR6" si="12">IF(DJ7="",NA(),DJ7)</f>
        <v>21.36</v>
      </c>
      <c r="DK6" s="35">
        <f t="shared" si="12"/>
        <v>23.4</v>
      </c>
      <c r="DL6" s="35">
        <f t="shared" si="12"/>
        <v>25.36</v>
      </c>
      <c r="DM6" s="35">
        <f t="shared" si="12"/>
        <v>27.47</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5">
        <f t="shared" ref="EF6:EN6" si="14">IF(EF7="",NA(),EF7)</f>
        <v>2.5299999999999998</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23841</v>
      </c>
      <c r="D7" s="37">
        <v>46</v>
      </c>
      <c r="E7" s="37">
        <v>17</v>
      </c>
      <c r="F7" s="37">
        <v>5</v>
      </c>
      <c r="G7" s="37">
        <v>0</v>
      </c>
      <c r="H7" s="37" t="s">
        <v>95</v>
      </c>
      <c r="I7" s="37" t="s">
        <v>96</v>
      </c>
      <c r="J7" s="37" t="s">
        <v>97</v>
      </c>
      <c r="K7" s="37" t="s">
        <v>98</v>
      </c>
      <c r="L7" s="37" t="s">
        <v>99</v>
      </c>
      <c r="M7" s="37" t="s">
        <v>100</v>
      </c>
      <c r="N7" s="38" t="s">
        <v>101</v>
      </c>
      <c r="O7" s="38">
        <v>47.14</v>
      </c>
      <c r="P7" s="38">
        <v>43.02</v>
      </c>
      <c r="Q7" s="38">
        <v>80.430000000000007</v>
      </c>
      <c r="R7" s="38">
        <v>2860</v>
      </c>
      <c r="S7" s="38">
        <v>12695</v>
      </c>
      <c r="T7" s="38">
        <v>46.43</v>
      </c>
      <c r="U7" s="38">
        <v>273.42</v>
      </c>
      <c r="V7" s="38">
        <v>5422</v>
      </c>
      <c r="W7" s="38">
        <v>3.12</v>
      </c>
      <c r="X7" s="38">
        <v>1737.82</v>
      </c>
      <c r="Y7" s="38">
        <v>117.08</v>
      </c>
      <c r="Z7" s="38">
        <v>121.59</v>
      </c>
      <c r="AA7" s="38">
        <v>126.91</v>
      </c>
      <c r="AB7" s="38">
        <v>123.91</v>
      </c>
      <c r="AC7" s="38">
        <v>132.58000000000001</v>
      </c>
      <c r="AD7" s="38">
        <v>99.64</v>
      </c>
      <c r="AE7" s="38">
        <v>99.66</v>
      </c>
      <c r="AF7" s="38">
        <v>100.95</v>
      </c>
      <c r="AG7" s="38">
        <v>101.77</v>
      </c>
      <c r="AH7" s="38">
        <v>103.6</v>
      </c>
      <c r="AI7" s="38">
        <v>102.97</v>
      </c>
      <c r="AJ7" s="38">
        <v>1326.85</v>
      </c>
      <c r="AK7" s="38">
        <v>1129.42</v>
      </c>
      <c r="AL7" s="38">
        <v>924.17</v>
      </c>
      <c r="AM7" s="38">
        <v>745.05</v>
      </c>
      <c r="AN7" s="38">
        <v>525.58000000000004</v>
      </c>
      <c r="AO7" s="38">
        <v>214.61</v>
      </c>
      <c r="AP7" s="38">
        <v>225.39</v>
      </c>
      <c r="AQ7" s="38">
        <v>224.04</v>
      </c>
      <c r="AR7" s="38">
        <v>227.4</v>
      </c>
      <c r="AS7" s="38">
        <v>193.99</v>
      </c>
      <c r="AT7" s="38">
        <v>165.48</v>
      </c>
      <c r="AU7" s="38">
        <v>62.86</v>
      </c>
      <c r="AV7" s="38">
        <v>71.06</v>
      </c>
      <c r="AW7" s="38">
        <v>64.88</v>
      </c>
      <c r="AX7" s="38">
        <v>60.25</v>
      </c>
      <c r="AY7" s="38">
        <v>50.68</v>
      </c>
      <c r="AZ7" s="38">
        <v>29.45</v>
      </c>
      <c r="BA7" s="38">
        <v>31.84</v>
      </c>
      <c r="BB7" s="38">
        <v>29.91</v>
      </c>
      <c r="BC7" s="38">
        <v>29.54</v>
      </c>
      <c r="BD7" s="38">
        <v>26.99</v>
      </c>
      <c r="BE7" s="38">
        <v>33.840000000000003</v>
      </c>
      <c r="BF7" s="38">
        <v>1329.31</v>
      </c>
      <c r="BG7" s="38">
        <v>1259.98</v>
      </c>
      <c r="BH7" s="38">
        <v>1103.24</v>
      </c>
      <c r="BI7" s="38">
        <v>951.84</v>
      </c>
      <c r="BJ7" s="38">
        <v>1354.28</v>
      </c>
      <c r="BK7" s="38">
        <v>1081.8</v>
      </c>
      <c r="BL7" s="38">
        <v>974.93</v>
      </c>
      <c r="BM7" s="38">
        <v>855.8</v>
      </c>
      <c r="BN7" s="38">
        <v>789.46</v>
      </c>
      <c r="BO7" s="38">
        <v>826.83</v>
      </c>
      <c r="BP7" s="38">
        <v>765.47</v>
      </c>
      <c r="BQ7" s="38">
        <v>60.35</v>
      </c>
      <c r="BR7" s="38">
        <v>60.81</v>
      </c>
      <c r="BS7" s="38">
        <v>63.76</v>
      </c>
      <c r="BT7" s="38">
        <v>63.37</v>
      </c>
      <c r="BU7" s="38">
        <v>67.069999999999993</v>
      </c>
      <c r="BV7" s="38">
        <v>52.19</v>
      </c>
      <c r="BW7" s="38">
        <v>55.32</v>
      </c>
      <c r="BX7" s="38">
        <v>59.8</v>
      </c>
      <c r="BY7" s="38">
        <v>57.77</v>
      </c>
      <c r="BZ7" s="38">
        <v>57.31</v>
      </c>
      <c r="CA7" s="38">
        <v>59.59</v>
      </c>
      <c r="CB7" s="38">
        <v>238.59</v>
      </c>
      <c r="CC7" s="38">
        <v>236.14</v>
      </c>
      <c r="CD7" s="38">
        <v>225.04</v>
      </c>
      <c r="CE7" s="38">
        <v>226.42</v>
      </c>
      <c r="CF7" s="38">
        <v>213.73</v>
      </c>
      <c r="CG7" s="38">
        <v>296.14</v>
      </c>
      <c r="CH7" s="38">
        <v>283.17</v>
      </c>
      <c r="CI7" s="38">
        <v>263.76</v>
      </c>
      <c r="CJ7" s="38">
        <v>274.35000000000002</v>
      </c>
      <c r="CK7" s="38">
        <v>273.52</v>
      </c>
      <c r="CL7" s="38">
        <v>257.86</v>
      </c>
      <c r="CM7" s="38">
        <v>35.31</v>
      </c>
      <c r="CN7" s="38">
        <v>35.619999999999997</v>
      </c>
      <c r="CO7" s="38">
        <v>36.97</v>
      </c>
      <c r="CP7" s="38">
        <v>37.479999999999997</v>
      </c>
      <c r="CQ7" s="38">
        <v>36.82</v>
      </c>
      <c r="CR7" s="38">
        <v>52.31</v>
      </c>
      <c r="CS7" s="38">
        <v>60.65</v>
      </c>
      <c r="CT7" s="38">
        <v>51.75</v>
      </c>
      <c r="CU7" s="38">
        <v>50.68</v>
      </c>
      <c r="CV7" s="38">
        <v>50.14</v>
      </c>
      <c r="CW7" s="38">
        <v>51.3</v>
      </c>
      <c r="CX7" s="38">
        <v>58.58</v>
      </c>
      <c r="CY7" s="38">
        <v>60.52</v>
      </c>
      <c r="CZ7" s="38">
        <v>62.13</v>
      </c>
      <c r="DA7" s="38">
        <v>63.44</v>
      </c>
      <c r="DB7" s="38">
        <v>64.98</v>
      </c>
      <c r="DC7" s="38">
        <v>84.32</v>
      </c>
      <c r="DD7" s="38">
        <v>84.58</v>
      </c>
      <c r="DE7" s="38">
        <v>84.84</v>
      </c>
      <c r="DF7" s="38">
        <v>84.86</v>
      </c>
      <c r="DG7" s="38">
        <v>84.98</v>
      </c>
      <c r="DH7" s="38">
        <v>86.22</v>
      </c>
      <c r="DI7" s="38">
        <v>19.190000000000001</v>
      </c>
      <c r="DJ7" s="38">
        <v>21.36</v>
      </c>
      <c r="DK7" s="38">
        <v>23.4</v>
      </c>
      <c r="DL7" s="38">
        <v>25.36</v>
      </c>
      <c r="DM7" s="38">
        <v>27.47</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2.5299999999999998</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梶浦 航也</cp:lastModifiedBy>
  <dcterms:created xsi:type="dcterms:W3CDTF">2020-12-04T02:35:23Z</dcterms:created>
  <dcterms:modified xsi:type="dcterms:W3CDTF">2021-01-25T05:14:57Z</dcterms:modified>
  <cp:category/>
</cp:coreProperties>
</file>