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TSURUTA\Documents\水道事業\水道(事務引継データ）\市町村課\経営比較分析表\R2\提出用\"/>
    </mc:Choice>
  </mc:AlternateContent>
  <xr:revisionPtr revIDLastSave="0" documentId="13_ncr:1_{1EBF42E0-FB73-4F9A-A829-71CA22249C2E}" xr6:coauthVersionLast="44" xr6:coauthVersionMax="44" xr10:uidLastSave="{00000000-0000-0000-0000-000000000000}"/>
  <workbookProtection workbookAlgorithmName="SHA-512" workbookHashValue="8Ear9cv5QTz15yQILCC3eLegjoFsu6k0zZoswbmBKiY8ybiGB6jqkN3+x10YJRqe2U3Ceglf9VF334GYR+BmfQ==" workbookSaltValue="HGzILu82ZQvBEUsCulOiEg==" workbookSpinCount="100000" lockStructure="1"/>
  <bookViews>
    <workbookView xWindow="-120" yWindow="-120" windowWidth="29040" windowHeight="16440" xr2:uid="{00000000-000D-0000-FFFF-FFFF00000000}"/>
  </bookViews>
  <sheets>
    <sheet name="法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<sst xmlns="http://schemas.openxmlformats.org/spreadsheetml/2006/main" count="228" uniqueCount="115">
  <si>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</si>
  <si>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</si>
  <si>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</si>
  <si>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</si>
  <si>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</si>
  <si>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</si>
  <si>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</si>
  <si>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</si>
  <si>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</si>
  <si>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</si>
  <si>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</si>
  <si>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</si>
  <si>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</si>
  <si>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</si>
  <si>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</si>
  <si>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</si>
  <si>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</si>
  <si>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</si>
  <si>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</si>
  <si>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</si>
  <si>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</si>
  <si>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</si>
  <si>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</si>
  <si>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</si>
  <si>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</si>
  <si>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</si>
  <si>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</si>
  <si>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</si>
  <si>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</si>
  <si>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</si>
  <si>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</si>
  <si>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</si>
  <si>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</si>
  <si>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</si>
  <si>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</si>
  <si>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</si>
  <si>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</si>
  <si>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</si>
  <si>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</si>
  <si>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</si>
  <si>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</si>
  <si>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</si>
  <si>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</si>
  <si>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</si>
  <si>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</si>
  <si>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</si>
  <si>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</si>
  <si>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</si>
  <si>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</si>
  <si>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</si>
  <si>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</si>
  <si>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</si>
  <si>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</si>
  <si>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</si>
  <si>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</si>
  <si>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</si>
  <si>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</si>
  <si>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</si>
  <si>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</si>
  <si>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</si>
  <si>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</si>
  <si>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</si>
  <si>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</si>
  <si>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</si>
  <si>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</si>
  <si>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</si>
  <si>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</si>
  <si>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</si>
  <si>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</si>
  <si>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</si>
  <si>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</si>
  <si>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</si>
  <si>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</si>
  <si>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</si>
  <si>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</si>
  <si>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</si>
  <si>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</si>
  <si>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</si>
  <si>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</si>
  <si>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</si>
  <si>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</si>
  <si>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</si>
  <si>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</si>
  <si>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</si>
  <si>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</si>
  <si>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</si>
  <si>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</si>
  <si>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</si>
  <si>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</si>
  <si>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</si>
  <si>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</si>
  <si>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</si>
  <si>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</si>
  <si>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鶴田町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</si>
  <si>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</si>
  <si>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</si>
  <si>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</si>
  <si>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</si>
  <si>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</si>
  <si>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</si>
  <si>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</si>
  <si>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</si>
  <si>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</si>
  <si>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</si>
  <si>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</si>
  <si>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</si>
  <si>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</si>
  <si>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</si>
  <si>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</si>
  <si>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</si>
  <si>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</si>
  <si>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</si>
  <si>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当町において、現時点では経営の健全性、効率性及については概ね良好と判断していますが、今後、人口減に伴う給水収益の減少等、厳しい財政状況が予想されることから、料金改定を含め、各指標を分析し対策を講じる必要がある。
　また、法定耐用年数を経過した管の布設替えの為、投資計画を見直し、更なる老朽管の更新をしていかなければならない。</t>
    <phoneticPr fontId="4"/>
  </si>
  <si>
    <r>
      <t>　令和元年度の「経常収支比率」は管路の耐用年数経過による減価償却の大幅な減の為、比率が全国平均を上回ったが、今後増大する更新投資の為に更なる健全経営に努めたい。「料金回収率」は、全国平均、類似団体平均と概ね同水準となっているが、健全な経営状況にするため、一層の経営努力が必要である。
　</t>
    </r>
    <r>
      <rPr>
        <sz val="11"/>
        <rFont val="ＭＳ ゴシック"/>
        <family val="3"/>
        <charset val="128"/>
      </rPr>
      <t>「企業債残高対給水収益比率」は近年、横ばいで推移しているが、次年度より管路更新による企業債の増加が顕著になることから今後は増加する予定である。また、「流動比率」は流動負債の減少により一時的に比率が増加したものと思われる。</t>
    </r>
    <r>
      <rPr>
        <sz val="11"/>
        <color rgb="FF00B050"/>
        <rFont val="ＭＳ ゴシック"/>
        <family val="3"/>
        <charset val="128"/>
      </rPr>
      <t xml:space="preserve">
　</t>
    </r>
    <r>
      <rPr>
        <sz val="11"/>
        <rFont val="ＭＳ ゴシック"/>
        <family val="3"/>
        <charset val="128"/>
      </rPr>
      <t>「給水原価」は全国平均、類似団体平均とほぼ同率となっており、「施設利用率」及び「有収率」はともに高い水準にあり、「料金回収率」も１００％を超えていることから、設備投資、それに係る財源の調達が適正に行われている。</t>
    </r>
    <rPh sb="1" eb="3">
      <t>レイワ</t>
    </rPh>
    <rPh sb="3" eb="4">
      <t>ガン</t>
    </rPh>
    <rPh sb="158" eb="160">
      <t>キンネン</t>
    </rPh>
    <rPh sb="161" eb="162">
      <t>ヨコ</t>
    </rPh>
    <rPh sb="165" eb="167">
      <t>スイイ</t>
    </rPh>
    <rPh sb="173" eb="174">
      <t>ジ</t>
    </rPh>
    <rPh sb="174" eb="176">
      <t>ネンド</t>
    </rPh>
    <rPh sb="178" eb="180">
      <t>カンロ</t>
    </rPh>
    <rPh sb="180" eb="182">
      <t>コウシン</t>
    </rPh>
    <rPh sb="185" eb="188">
      <t>キギョウサイ</t>
    </rPh>
    <rPh sb="189" eb="191">
      <t>ゾウカ</t>
    </rPh>
    <rPh sb="192" eb="194">
      <t>ケンチョ</t>
    </rPh>
    <rPh sb="201" eb="203">
      <t>コンゴ</t>
    </rPh>
    <rPh sb="204" eb="206">
      <t>ゾウカ</t>
    </rPh>
    <rPh sb="208" eb="210">
      <t>ヨテイ</t>
    </rPh>
    <rPh sb="218" eb="220">
      <t>リュウドウ</t>
    </rPh>
    <rPh sb="220" eb="222">
      <t>ヒリツ</t>
    </rPh>
    <rPh sb="224" eb="226">
      <t>リュウドウ</t>
    </rPh>
    <rPh sb="226" eb="228">
      <t>フサイ</t>
    </rPh>
    <rPh sb="229" eb="231">
      <t>ゲンショウ</t>
    </rPh>
    <rPh sb="234" eb="237">
      <t>イチジテキ</t>
    </rPh>
    <rPh sb="238" eb="240">
      <t>ヒリツ</t>
    </rPh>
    <rPh sb="241" eb="243">
      <t>ゾウカ</t>
    </rPh>
    <rPh sb="248" eb="249">
      <t>オモ</t>
    </rPh>
    <rPh sb="276" eb="278">
      <t>ドウリツ</t>
    </rPh>
    <rPh sb="292" eb="293">
      <t>オヨ</t>
    </rPh>
    <phoneticPr fontId="4"/>
  </si>
  <si>
    <t>管路経年化率に関して、昭和50年代に布設した管が法定耐用年数を経過し更新時期を迎えている。当時、全町一斉に布設したことにより、平成29年度でで管路経年化率が突出したが今後、計画的に管路更新し、老朽管の更新に努めたい。</t>
    <rPh sb="98" eb="99">
      <t>カン</t>
    </rPh>
    <rPh sb="100" eb="102">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</si>
</sst>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00B05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1.49</c:v>
                </c:pt>
                <c:pt idx="1">
                  <c:v>1.25</c:v>
                </c:pt>
                <c:pt idx="2">
                  <c:v>1.33</c:v>
                </c:pt>
                <c:pt idx="3">
                  <c:v>1.41</c:v>
                </c:pt>
                <c:pt idx="4">
                  <c:v>0.65</c:v>
                </c:pt>
              </c:numCache>
            </c:numRef>
          </c:val>
          <c:extLst>
            <c:ext xmlns:c16="http://schemas.microsoft.com/office/drawing/2014/chart" uri="{C3380CC4-5D6E-409C-BE32-E72D297353CC}">
              <c16:uniqueId val="{00000000-0166-47D7-81FB-6624172C6E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0166-47D7-81FB-6624172C6E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68.38</c:v>
                </c:pt>
                <c:pt idx="1">
                  <c:v>68.89</c:v>
                </c:pt>
                <c:pt idx="2">
                  <c:v>71.5</c:v>
                </c:pt>
                <c:pt idx="3">
                  <c:v>69.97</c:v>
                </c:pt>
                <c:pt idx="4">
                  <c:v>70.849999999999994</c:v>
                </c:pt>
              </c:numCache>
            </c:numRef>
          </c:val>
          <c:extLst>
            <c:ext xmlns:c16="http://schemas.microsoft.com/office/drawing/2014/chart" uri="{C3380CC4-5D6E-409C-BE32-E72D297353CC}">
              <c16:uniqueId val="{00000000-8352-41A5-A830-F0E578A3294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8352-41A5-A830-F0E578A3294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90.55</c:v>
                </c:pt>
                <c:pt idx="1">
                  <c:v>89.85</c:v>
                </c:pt>
                <c:pt idx="2">
                  <c:v>89.79</c:v>
                </c:pt>
                <c:pt idx="3">
                  <c:v>88.82</c:v>
                </c:pt>
                <c:pt idx="4">
                  <c:v>86.79</c:v>
                </c:pt>
              </c:numCache>
            </c:numRef>
          </c:val>
          <c:extLst>
            <c:ext xmlns:c16="http://schemas.microsoft.com/office/drawing/2014/chart" uri="{C3380CC4-5D6E-409C-BE32-E72D297353CC}">
              <c16:uniqueId val="{00000000-ED75-418B-9B4B-D412125223D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ED75-418B-9B4B-D412125223D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104.68</c:v>
                </c:pt>
                <c:pt idx="1">
                  <c:v>99.95</c:v>
                </c:pt>
                <c:pt idx="2">
                  <c:v>106.38</c:v>
                </c:pt>
                <c:pt idx="3">
                  <c:v>111.79</c:v>
                </c:pt>
                <c:pt idx="4">
                  <c:v>119.44</c:v>
                </c:pt>
              </c:numCache>
            </c:numRef>
          </c:val>
          <c:extLst>
            <c:ext xmlns:c16="http://schemas.microsoft.com/office/drawing/2014/chart" uri="{C3380CC4-5D6E-409C-BE32-E72D297353CC}">
              <c16:uniqueId val="{00000000-77AA-4EED-989F-E2E16804283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77AA-4EED-989F-E2E16804283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45.86</c:v>
                </c:pt>
                <c:pt idx="1">
                  <c:v>47.42</c:v>
                </c:pt>
                <c:pt idx="2">
                  <c:v>48.83</c:v>
                </c:pt>
                <c:pt idx="3">
                  <c:v>50.16</c:v>
                </c:pt>
                <c:pt idx="4">
                  <c:v>50.4</c:v>
                </c:pt>
              </c:numCache>
            </c:numRef>
          </c:val>
          <c:extLst>
            <c:ext xmlns:c16="http://schemas.microsoft.com/office/drawing/2014/chart" uri="{C3380CC4-5D6E-409C-BE32-E72D297353CC}">
              <c16:uniqueId val="{00000000-A28E-44DC-AB24-A8D737D50A9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A28E-44DC-AB24-A8D737D50A9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quot;-&quot;">
                  <c:v>45.96</c:v>
                </c:pt>
                <c:pt idx="3" formatCode="#,##0.00;&quot;△&quot;#,##0.00;&quot;-&quot;">
                  <c:v>44.63</c:v>
                </c:pt>
                <c:pt idx="4" formatCode="#,##0.00;&quot;△&quot;#,##0.00;&quot;-&quot;">
                  <c:v>43.22</c:v>
                </c:pt>
              </c:numCache>
            </c:numRef>
          </c:val>
          <c:extLst>
            <c:ext xmlns:c16="http://schemas.microsoft.com/office/drawing/2014/chart" uri="{C3380CC4-5D6E-409C-BE32-E72D297353CC}">
              <c16:uniqueId val="{00000000-0AB9-4B6A-ACC2-CB9D02D5302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0AB9-4B6A-ACC2-CB9D02D5302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83-442F-B725-93275C002F2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4D83-442F-B725-93275C002F2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360.37</c:v>
                </c:pt>
                <c:pt idx="1">
                  <c:v>400.87</c:v>
                </c:pt>
                <c:pt idx="2">
                  <c:v>324.77</c:v>
                </c:pt>
                <c:pt idx="3">
                  <c:v>343.7</c:v>
                </c:pt>
                <c:pt idx="4">
                  <c:v>426.6</c:v>
                </c:pt>
              </c:numCache>
            </c:numRef>
          </c:val>
          <c:extLst>
            <c:ext xmlns:c16="http://schemas.microsoft.com/office/drawing/2014/chart" uri="{C3380CC4-5D6E-409C-BE32-E72D297353CC}">
              <c16:uniqueId val="{00000000-426A-4B8F-ACE5-57500F38890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426A-4B8F-ACE5-57500F38890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527.23</c:v>
                </c:pt>
                <c:pt idx="1">
                  <c:v>523.45000000000005</c:v>
                </c:pt>
                <c:pt idx="2">
                  <c:v>503.65</c:v>
                </c:pt>
                <c:pt idx="3">
                  <c:v>505.66</c:v>
                </c:pt>
                <c:pt idx="4">
                  <c:v>501.91</c:v>
                </c:pt>
              </c:numCache>
            </c:numRef>
          </c:val>
          <c:extLst>
            <c:ext xmlns:c16="http://schemas.microsoft.com/office/drawing/2014/chart" uri="{C3380CC4-5D6E-409C-BE32-E72D297353CC}">
              <c16:uniqueId val="{00000000-2148-46C6-8D0E-B5E38D76F6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2148-46C6-8D0E-B5E38D76F6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104.13</c:v>
                </c:pt>
                <c:pt idx="1">
                  <c:v>99.35</c:v>
                </c:pt>
                <c:pt idx="2">
                  <c:v>105.94</c:v>
                </c:pt>
                <c:pt idx="3">
                  <c:v>111.85</c:v>
                </c:pt>
                <c:pt idx="4">
                  <c:v>119.78</c:v>
                </c:pt>
              </c:numCache>
            </c:numRef>
          </c:val>
          <c:extLst>
            <c:ext xmlns:c16="http://schemas.microsoft.com/office/drawing/2014/chart" uri="{C3380CC4-5D6E-409C-BE32-E72D297353CC}">
              <c16:uniqueId val="{00000000-87C1-4770-8EF5-B2551ED2F9C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87C1-4770-8EF5-B2551ED2F9C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214.81</c:v>
                </c:pt>
                <c:pt idx="1">
                  <c:v>225.1</c:v>
                </c:pt>
                <c:pt idx="2">
                  <c:v>210.67</c:v>
                </c:pt>
                <c:pt idx="3">
                  <c:v>200.32</c:v>
                </c:pt>
                <c:pt idx="4">
                  <c:v>187.47</c:v>
                </c:pt>
              </c:numCache>
            </c:numRef>
          </c:val>
          <c:extLst>
            <c:ext xmlns:c16="http://schemas.microsoft.com/office/drawing/2014/chart" uri="{C3380CC4-5D6E-409C-BE32-E72D297353CC}">
              <c16:uniqueId val="{00000000-35D8-4982-8604-40D9184D462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35D8-4982-8604-40D9184D462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鶴田町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12695</v>
      </c>
      <c r="AM8" s="61"/>
      <c r="AN8" s="61"/>
      <c r="AO8" s="61"/>
      <c r="AP8" s="61"/>
      <c r="AQ8" s="61"/>
      <c r="AR8" s="61"/>
      <c r="AS8" s="61"/>
      <c r="AT8" s="52">
        <f>データ!$S$6</f>
        <v>46.43</v>
      </c>
      <c r="AU8" s="53"/>
      <c r="AV8" s="53"/>
      <c r="AW8" s="53"/>
      <c r="AX8" s="53"/>
      <c r="AY8" s="53"/>
      <c r="AZ8" s="53"/>
      <c r="BA8" s="53"/>
      <c r="BB8" s="54">
        <f>データ!$T$6</f>
        <v>273.42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44.21</v>
      </c>
      <c r="J10" s="53"/>
      <c r="K10" s="53"/>
      <c r="L10" s="53"/>
      <c r="M10" s="53"/>
      <c r="N10" s="53"/>
      <c r="O10" s="64"/>
      <c r="P10" s="54">
        <f>データ!$P$6</f>
        <v>97.1</v>
      </c>
      <c r="Q10" s="54"/>
      <c r="R10" s="54"/>
      <c r="S10" s="54"/>
      <c r="T10" s="54"/>
      <c r="U10" s="54"/>
      <c r="V10" s="54"/>
      <c r="W10" s="61">
        <f>データ!$Q$6</f>
        <v>4576</v>
      </c>
      <c r="X10" s="61"/>
      <c r="Y10" s="61"/>
      <c r="Z10" s="61"/>
      <c r="AA10" s="61"/>
      <c r="AB10" s="61"/>
      <c r="AC10" s="61"/>
      <c r="AD10" s="2"/>
      <c r="AE10" s="2"/>
      <c r="AF10" s="2"/>
      <c r="AG10" s="2"/>
      <c r="AH10" s="4"/>
      <c r="AI10" s="4"/>
      <c r="AJ10" s="4"/>
      <c r="AK10" s="4"/>
      <c r="AL10" s="61">
        <f>データ!$U$6</f>
        <v>12238</v>
      </c>
      <c r="AM10" s="61"/>
      <c r="AN10" s="61"/>
      <c r="AO10" s="61"/>
      <c r="AP10" s="61"/>
      <c r="AQ10" s="61"/>
      <c r="AR10" s="61"/>
      <c r="AS10" s="61"/>
      <c r="AT10" s="52">
        <f>データ!$V$6</f>
        <v>46.4</v>
      </c>
      <c r="AU10" s="53"/>
      <c r="AV10" s="53"/>
      <c r="AW10" s="53"/>
      <c r="AX10" s="53"/>
      <c r="AY10" s="53"/>
      <c r="AZ10" s="53"/>
      <c r="BA10" s="53"/>
      <c r="BB10" s="54">
        <f>データ!$W$6</f>
        <v>263.75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5lz25zPSMLzqsgqEM4nMX7RO3Dpi7u1mHdtjIDW9pjCudgXf4M5ytZBz8mV45G4xFnBviCXxMctGODbUR+vkQ==" saltValue="AOXDOISsfRsFv8yjBDzS1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23841</v>
      </c>
      <c r="D6" s="34">
        <f t="shared" si="3"/>
        <v>46</v>
      </c>
      <c r="E6" s="34">
        <f t="shared" si="3"/>
        <v>1</v>
      </c>
      <c r="F6" s="34">
        <f t="shared" si="3"/>
        <v>0</v>
      </c>
      <c r="G6" s="34">
        <f t="shared" si="3"/>
        <v>1</v>
      </c>
      <c r="H6" s="34" t="str">
        <f t="shared" si="3"/>
        <v>青森県　鶴田町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44.21</v>
      </c>
      <c r="P6" s="35">
        <f t="shared" si="3"/>
        <v>97.1</v>
      </c>
      <c r="Q6" s="35">
        <f t="shared" si="3"/>
        <v>4576</v>
      </c>
      <c r="R6" s="35">
        <f t="shared" si="3"/>
        <v>12695</v>
      </c>
      <c r="S6" s="35">
        <f t="shared" si="3"/>
        <v>46.43</v>
      </c>
      <c r="T6" s="35">
        <f t="shared" si="3"/>
        <v>273.42</v>
      </c>
      <c r="U6" s="35">
        <f t="shared" si="3"/>
        <v>12238</v>
      </c>
      <c r="V6" s="35">
        <f t="shared" si="3"/>
        <v>46.4</v>
      </c>
      <c r="W6" s="35">
        <f t="shared" si="3"/>
        <v>263.75</v>
      </c>
      <c r="X6" s="36">
        <f>IF(X7="",NA(),X7)</f>
        <v>104.68</v>
      </c>
      <c r="Y6" s="36">
        <f t="shared" ref="Y6:AG6" si="4">IF(Y7="",NA(),Y7)</f>
        <v>99.95</v>
      </c>
      <c r="Z6" s="36">
        <f t="shared" si="4"/>
        <v>106.38</v>
      </c>
      <c r="AA6" s="36">
        <f t="shared" si="4"/>
        <v>111.79</v>
      </c>
      <c r="AB6" s="36">
        <f t="shared" si="4"/>
        <v>119.44</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360.37</v>
      </c>
      <c r="AU6" s="36">
        <f t="shared" ref="AU6:BC6" si="6">IF(AU7="",NA(),AU7)</f>
        <v>400.87</v>
      </c>
      <c r="AV6" s="36">
        <f t="shared" si="6"/>
        <v>324.77</v>
      </c>
      <c r="AW6" s="36">
        <f t="shared" si="6"/>
        <v>343.7</v>
      </c>
      <c r="AX6" s="36">
        <f t="shared" si="6"/>
        <v>426.6</v>
      </c>
      <c r="AY6" s="36">
        <f t="shared" si="6"/>
        <v>398.29</v>
      </c>
      <c r="AZ6" s="36">
        <f t="shared" si="6"/>
        <v>388.67</v>
      </c>
      <c r="BA6" s="36">
        <f t="shared" si="6"/>
        <v>355.27</v>
      </c>
      <c r="BB6" s="36">
        <f t="shared" si="6"/>
        <v>359.7</v>
      </c>
      <c r="BC6" s="36">
        <f t="shared" si="6"/>
        <v>362.93</v>
      </c>
      <c r="BD6" s="35" t="str">
        <f>IF(BD7="","",IF(BD7="-","【-】","【"&amp;SUBSTITUTE(TEXT(BD7,"#,##0.00"),"-","△")&amp;"】"))</f>
        <v>【264.97】</v>
      </c>
      <c r="BE6" s="36">
        <f>IF(BE7="",NA(),BE7)</f>
        <v>527.23</v>
      </c>
      <c r="BF6" s="36">
        <f t="shared" ref="BF6:BN6" si="7">IF(BF7="",NA(),BF7)</f>
        <v>523.45000000000005</v>
      </c>
      <c r="BG6" s="36">
        <f t="shared" si="7"/>
        <v>503.65</v>
      </c>
      <c r="BH6" s="36">
        <f t="shared" si="7"/>
        <v>505.66</v>
      </c>
      <c r="BI6" s="36">
        <f t="shared" si="7"/>
        <v>501.91</v>
      </c>
      <c r="BJ6" s="36">
        <f t="shared" si="7"/>
        <v>431</v>
      </c>
      <c r="BK6" s="36">
        <f t="shared" si="7"/>
        <v>422.5</v>
      </c>
      <c r="BL6" s="36">
        <f t="shared" si="7"/>
        <v>458.27</v>
      </c>
      <c r="BM6" s="36">
        <f t="shared" si="7"/>
        <v>447.01</v>
      </c>
      <c r="BN6" s="36">
        <f t="shared" si="7"/>
        <v>439.05</v>
      </c>
      <c r="BO6" s="35" t="str">
        <f>IF(BO7="","",IF(BO7="-","【-】","【"&amp;SUBSTITUTE(TEXT(BO7,"#,##0.00"),"-","△")&amp;"】"))</f>
        <v>【266.61】</v>
      </c>
      <c r="BP6" s="36">
        <f>IF(BP7="",NA(),BP7)</f>
        <v>104.13</v>
      </c>
      <c r="BQ6" s="36">
        <f t="shared" ref="BQ6:BY6" si="8">IF(BQ7="",NA(),BQ7)</f>
        <v>99.35</v>
      </c>
      <c r="BR6" s="36">
        <f t="shared" si="8"/>
        <v>105.94</v>
      </c>
      <c r="BS6" s="36">
        <f t="shared" si="8"/>
        <v>111.85</v>
      </c>
      <c r="BT6" s="36">
        <f t="shared" si="8"/>
        <v>119.78</v>
      </c>
      <c r="BU6" s="36">
        <f t="shared" si="8"/>
        <v>100.82</v>
      </c>
      <c r="BV6" s="36">
        <f t="shared" si="8"/>
        <v>101.64</v>
      </c>
      <c r="BW6" s="36">
        <f t="shared" si="8"/>
        <v>96.77</v>
      </c>
      <c r="BX6" s="36">
        <f t="shared" si="8"/>
        <v>95.81</v>
      </c>
      <c r="BY6" s="36">
        <f t="shared" si="8"/>
        <v>95.26</v>
      </c>
      <c r="BZ6" s="35" t="str">
        <f>IF(BZ7="","",IF(BZ7="-","【-】","【"&amp;SUBSTITUTE(TEXT(BZ7,"#,##0.00"),"-","△")&amp;"】"))</f>
        <v>【103.24】</v>
      </c>
      <c r="CA6" s="36">
        <f>IF(CA7="",NA(),CA7)</f>
        <v>214.81</v>
      </c>
      <c r="CB6" s="36">
        <f t="shared" ref="CB6:CJ6" si="9">IF(CB7="",NA(),CB7)</f>
        <v>225.1</v>
      </c>
      <c r="CC6" s="36">
        <f t="shared" si="9"/>
        <v>210.67</v>
      </c>
      <c r="CD6" s="36">
        <f t="shared" si="9"/>
        <v>200.32</v>
      </c>
      <c r="CE6" s="36">
        <f t="shared" si="9"/>
        <v>187.47</v>
      </c>
      <c r="CF6" s="36">
        <f t="shared" si="9"/>
        <v>179.55</v>
      </c>
      <c r="CG6" s="36">
        <f t="shared" si="9"/>
        <v>179.16</v>
      </c>
      <c r="CH6" s="36">
        <f t="shared" si="9"/>
        <v>187.18</v>
      </c>
      <c r="CI6" s="36">
        <f t="shared" si="9"/>
        <v>189.58</v>
      </c>
      <c r="CJ6" s="36">
        <f t="shared" si="9"/>
        <v>192.82</v>
      </c>
      <c r="CK6" s="35" t="str">
        <f>IF(CK7="","",IF(CK7="-","【-】","【"&amp;SUBSTITUTE(TEXT(CK7,"#,##0.00"),"-","△")&amp;"】"))</f>
        <v>【168.38】</v>
      </c>
      <c r="CL6" s="36">
        <f>IF(CL7="",NA(),CL7)</f>
        <v>68.38</v>
      </c>
      <c r="CM6" s="36">
        <f t="shared" ref="CM6:CU6" si="10">IF(CM7="",NA(),CM7)</f>
        <v>68.89</v>
      </c>
      <c r="CN6" s="36">
        <f t="shared" si="10"/>
        <v>71.5</v>
      </c>
      <c r="CO6" s="36">
        <f t="shared" si="10"/>
        <v>69.97</v>
      </c>
      <c r="CP6" s="36">
        <f t="shared" si="10"/>
        <v>70.849999999999994</v>
      </c>
      <c r="CQ6" s="36">
        <f t="shared" si="10"/>
        <v>53.52</v>
      </c>
      <c r="CR6" s="36">
        <f t="shared" si="10"/>
        <v>54.24</v>
      </c>
      <c r="CS6" s="36">
        <f t="shared" si="10"/>
        <v>55.88</v>
      </c>
      <c r="CT6" s="36">
        <f t="shared" si="10"/>
        <v>55.22</v>
      </c>
      <c r="CU6" s="36">
        <f t="shared" si="10"/>
        <v>54.05</v>
      </c>
      <c r="CV6" s="35" t="str">
        <f>IF(CV7="","",IF(CV7="-","【-】","【"&amp;SUBSTITUTE(TEXT(CV7,"#,##0.00"),"-","△")&amp;"】"))</f>
        <v>【60.00】</v>
      </c>
      <c r="CW6" s="36">
        <f>IF(CW7="",NA(),CW7)</f>
        <v>90.55</v>
      </c>
      <c r="CX6" s="36">
        <f t="shared" ref="CX6:DF6" si="11">IF(CX7="",NA(),CX7)</f>
        <v>89.85</v>
      </c>
      <c r="CY6" s="36">
        <f t="shared" si="11"/>
        <v>89.79</v>
      </c>
      <c r="CZ6" s="36">
        <f t="shared" si="11"/>
        <v>88.82</v>
      </c>
      <c r="DA6" s="36">
        <f t="shared" si="11"/>
        <v>86.79</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45.86</v>
      </c>
      <c r="DI6" s="36">
        <f t="shared" ref="DI6:DQ6" si="12">IF(DI7="",NA(),DI7)</f>
        <v>47.42</v>
      </c>
      <c r="DJ6" s="36">
        <f t="shared" si="12"/>
        <v>48.83</v>
      </c>
      <c r="DK6" s="36">
        <f t="shared" si="12"/>
        <v>50.16</v>
      </c>
      <c r="DL6" s="36">
        <f t="shared" si="12"/>
        <v>50.4</v>
      </c>
      <c r="DM6" s="36">
        <f t="shared" si="12"/>
        <v>47.7</v>
      </c>
      <c r="DN6" s="36">
        <f t="shared" si="12"/>
        <v>48.14</v>
      </c>
      <c r="DO6" s="36">
        <f t="shared" si="12"/>
        <v>46.61</v>
      </c>
      <c r="DP6" s="36">
        <f t="shared" si="12"/>
        <v>47.97</v>
      </c>
      <c r="DQ6" s="36">
        <f t="shared" si="12"/>
        <v>49.12</v>
      </c>
      <c r="DR6" s="35" t="str">
        <f>IF(DR7="","",IF(DR7="-","【-】","【"&amp;SUBSTITUTE(TEXT(DR7,"#,##0.00"),"-","△")&amp;"】"))</f>
        <v>【49.59】</v>
      </c>
      <c r="DS6" s="35">
        <f>IF(DS7="",NA(),DS7)</f>
        <v>0</v>
      </c>
      <c r="DT6" s="35">
        <f t="shared" ref="DT6:EB6" si="13">IF(DT7="",NA(),DT7)</f>
        <v>0</v>
      </c>
      <c r="DU6" s="36">
        <f t="shared" si="13"/>
        <v>45.96</v>
      </c>
      <c r="DV6" s="36">
        <f t="shared" si="13"/>
        <v>44.63</v>
      </c>
      <c r="DW6" s="36">
        <f t="shared" si="13"/>
        <v>43.22</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1.49</v>
      </c>
      <c r="EE6" s="36">
        <f t="shared" ref="EE6:EM6" si="14">IF(EE7="",NA(),EE7)</f>
        <v>1.25</v>
      </c>
      <c r="EF6" s="36">
        <f t="shared" si="14"/>
        <v>1.33</v>
      </c>
      <c r="EG6" s="36">
        <f t="shared" si="14"/>
        <v>1.41</v>
      </c>
      <c r="EH6" s="36">
        <f t="shared" si="14"/>
        <v>0.65</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23841</v>
      </c>
      <c r="D7" s="38">
        <v>46</v>
      </c>
      <c r="E7" s="38">
        <v>1</v>
      </c>
      <c r="F7" s="38">
        <v>0</v>
      </c>
      <c r="G7" s="38">
        <v>1</v>
      </c>
      <c r="H7" s="38" t="s">
        <v>93</v>
      </c>
      <c r="I7" s="38" t="s">
        <v>94</v>
      </c>
      <c r="J7" s="38" t="s">
        <v>95</v>
      </c>
      <c r="K7" s="38" t="s">
        <v>96</v>
      </c>
      <c r="L7" s="38" t="s">
        <v>97</v>
      </c>
      <c r="M7" s="38" t="s">
        <v>98</v>
      </c>
      <c r="N7" s="39" t="s">
        <v>99</v>
      </c>
      <c r="O7" s="39">
        <v>44.21</v>
      </c>
      <c r="P7" s="39">
        <v>97.1</v>
      </c>
      <c r="Q7" s="39">
        <v>4576</v>
      </c>
      <c r="R7" s="39">
        <v>12695</v>
      </c>
      <c r="S7" s="39">
        <v>46.43</v>
      </c>
      <c r="T7" s="39">
        <v>273.42</v>
      </c>
      <c r="U7" s="39">
        <v>12238</v>
      </c>
      <c r="V7" s="39">
        <v>46.4</v>
      </c>
      <c r="W7" s="39">
        <v>263.75</v>
      </c>
      <c r="X7" s="39">
        <v>104.68</v>
      </c>
      <c r="Y7" s="39">
        <v>99.95</v>
      </c>
      <c r="Z7" s="39">
        <v>106.38</v>
      </c>
      <c r="AA7" s="39">
        <v>111.79</v>
      </c>
      <c r="AB7" s="39">
        <v>119.44</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360.37</v>
      </c>
      <c r="AU7" s="39">
        <v>400.87</v>
      </c>
      <c r="AV7" s="39">
        <v>324.77</v>
      </c>
      <c r="AW7" s="39">
        <v>343.7</v>
      </c>
      <c r="AX7" s="39">
        <v>426.6</v>
      </c>
      <c r="AY7" s="39">
        <v>398.29</v>
      </c>
      <c r="AZ7" s="39">
        <v>388.67</v>
      </c>
      <c r="BA7" s="39">
        <v>355.27</v>
      </c>
      <c r="BB7" s="39">
        <v>359.7</v>
      </c>
      <c r="BC7" s="39">
        <v>362.93</v>
      </c>
      <c r="BD7" s="39">
        <v>264.97000000000003</v>
      </c>
      <c r="BE7" s="39">
        <v>527.23</v>
      </c>
      <c r="BF7" s="39">
        <v>523.45000000000005</v>
      </c>
      <c r="BG7" s="39">
        <v>503.65</v>
      </c>
      <c r="BH7" s="39">
        <v>505.66</v>
      </c>
      <c r="BI7" s="39">
        <v>501.91</v>
      </c>
      <c r="BJ7" s="39">
        <v>431</v>
      </c>
      <c r="BK7" s="39">
        <v>422.5</v>
      </c>
      <c r="BL7" s="39">
        <v>458.27</v>
      </c>
      <c r="BM7" s="39">
        <v>447.01</v>
      </c>
      <c r="BN7" s="39">
        <v>439.05</v>
      </c>
      <c r="BO7" s="39">
        <v>266.61</v>
      </c>
      <c r="BP7" s="39">
        <v>104.13</v>
      </c>
      <c r="BQ7" s="39">
        <v>99.35</v>
      </c>
      <c r="BR7" s="39">
        <v>105.94</v>
      </c>
      <c r="BS7" s="39">
        <v>111.85</v>
      </c>
      <c r="BT7" s="39">
        <v>119.78</v>
      </c>
      <c r="BU7" s="39">
        <v>100.82</v>
      </c>
      <c r="BV7" s="39">
        <v>101.64</v>
      </c>
      <c r="BW7" s="39">
        <v>96.77</v>
      </c>
      <c r="BX7" s="39">
        <v>95.81</v>
      </c>
      <c r="BY7" s="39">
        <v>95.26</v>
      </c>
      <c r="BZ7" s="39">
        <v>103.24</v>
      </c>
      <c r="CA7" s="39">
        <v>214.81</v>
      </c>
      <c r="CB7" s="39">
        <v>225.1</v>
      </c>
      <c r="CC7" s="39">
        <v>210.67</v>
      </c>
      <c r="CD7" s="39">
        <v>200.32</v>
      </c>
      <c r="CE7" s="39">
        <v>187.47</v>
      </c>
      <c r="CF7" s="39">
        <v>179.55</v>
      </c>
      <c r="CG7" s="39">
        <v>179.16</v>
      </c>
      <c r="CH7" s="39">
        <v>187.18</v>
      </c>
      <c r="CI7" s="39">
        <v>189.58</v>
      </c>
      <c r="CJ7" s="39">
        <v>192.82</v>
      </c>
      <c r="CK7" s="39">
        <v>168.38</v>
      </c>
      <c r="CL7" s="39">
        <v>68.38</v>
      </c>
      <c r="CM7" s="39">
        <v>68.89</v>
      </c>
      <c r="CN7" s="39">
        <v>71.5</v>
      </c>
      <c r="CO7" s="39">
        <v>69.97</v>
      </c>
      <c r="CP7" s="39">
        <v>70.849999999999994</v>
      </c>
      <c r="CQ7" s="39">
        <v>53.52</v>
      </c>
      <c r="CR7" s="39">
        <v>54.24</v>
      </c>
      <c r="CS7" s="39">
        <v>55.88</v>
      </c>
      <c r="CT7" s="39">
        <v>55.22</v>
      </c>
      <c r="CU7" s="39">
        <v>54.05</v>
      </c>
      <c r="CV7" s="39">
        <v>60</v>
      </c>
      <c r="CW7" s="39">
        <v>90.55</v>
      </c>
      <c r="CX7" s="39">
        <v>89.85</v>
      </c>
      <c r="CY7" s="39">
        <v>89.79</v>
      </c>
      <c r="CZ7" s="39">
        <v>88.82</v>
      </c>
      <c r="DA7" s="39">
        <v>86.79</v>
      </c>
      <c r="DB7" s="39">
        <v>81.459999999999994</v>
      </c>
      <c r="DC7" s="39">
        <v>81.680000000000007</v>
      </c>
      <c r="DD7" s="39">
        <v>80.989999999999995</v>
      </c>
      <c r="DE7" s="39">
        <v>80.930000000000007</v>
      </c>
      <c r="DF7" s="39">
        <v>80.510000000000005</v>
      </c>
      <c r="DG7" s="39">
        <v>89.8</v>
      </c>
      <c r="DH7" s="39">
        <v>45.86</v>
      </c>
      <c r="DI7" s="39">
        <v>47.42</v>
      </c>
      <c r="DJ7" s="39">
        <v>48.83</v>
      </c>
      <c r="DK7" s="39">
        <v>50.16</v>
      </c>
      <c r="DL7" s="39">
        <v>50.4</v>
      </c>
      <c r="DM7" s="39">
        <v>47.7</v>
      </c>
      <c r="DN7" s="39">
        <v>48.14</v>
      </c>
      <c r="DO7" s="39">
        <v>46.61</v>
      </c>
      <c r="DP7" s="39">
        <v>47.97</v>
      </c>
      <c r="DQ7" s="39">
        <v>49.12</v>
      </c>
      <c r="DR7" s="39">
        <v>49.59</v>
      </c>
      <c r="DS7" s="39">
        <v>0</v>
      </c>
      <c r="DT7" s="39">
        <v>0</v>
      </c>
      <c r="DU7" s="39">
        <v>45.96</v>
      </c>
      <c r="DV7" s="39">
        <v>44.63</v>
      </c>
      <c r="DW7" s="39">
        <v>43.22</v>
      </c>
      <c r="DX7" s="39">
        <v>7.26</v>
      </c>
      <c r="DY7" s="39">
        <v>11.13</v>
      </c>
      <c r="DZ7" s="39">
        <v>10.84</v>
      </c>
      <c r="EA7" s="39">
        <v>15.33</v>
      </c>
      <c r="EB7" s="39">
        <v>16.760000000000002</v>
      </c>
      <c r="EC7" s="39">
        <v>19.440000000000001</v>
      </c>
      <c r="ED7" s="39">
        <v>1.49</v>
      </c>
      <c r="EE7" s="39">
        <v>1.25</v>
      </c>
      <c r="EF7" s="39">
        <v>1.33</v>
      </c>
      <c r="EG7" s="39">
        <v>1.41</v>
      </c>
      <c r="EH7" s="39">
        <v>0.65</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永田 忠孝</cp:lastModifiedBy>
  <cp:lastPrinted>2021-01-18T01:37:19Z</cp:lastPrinted>
  <dcterms:created xsi:type="dcterms:W3CDTF">2020-12-04T02:02:39Z</dcterms:created>
  <dcterms:modified xsi:type="dcterms:W3CDTF">2021-01-18T04:33:33Z</dcterms:modified>
  <cp:category/>
</cp:coreProperties>
</file>