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7000上下水道課\@【公営企業に係る経営比較分析表】\R元年度決算\【経営比較分析表】2019_023876_47_1718\"/>
    </mc:Choice>
  </mc:AlternateContent>
  <workbookProtection workbookAlgorithmName="SHA-512" workbookHashValue="QaumorW/Fqeg+Tix5fb3EeHpXDkpOrV7x8ZjrVJWde+OD3qfVaKVPqTtDilCoga1JmvmLuaRYF2pS82MPL37Hw==" workbookSaltValue="csE+3MvVar7TDbP0zu5RyQ=="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<sst xmlns="http://schemas.openxmlformats.org/spreadsheetml/2006/main" count="236" uniqueCount="119">
  <si>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</si>
  <si>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</si>
  <si>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</si>
  <si>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</si>
  <si>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</si>
  <si>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</si>
  <si>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</si>
  <si>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</si>
  <si>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</si>
  <si>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</si>
  <si>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</si>
  <si>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</si>
  <si>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</si>
  <si>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</si>
  <si>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</si>
  <si>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</si>
  <si>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</si>
  <si>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</si>
  <si>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</si>
  <si>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</si>
  <si>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</si>
  <si>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</si>
  <si>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</si>
  <si>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</si>
  <si>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</si>
  <si>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</si>
  <si>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</si>
  <si>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</si>
  <si>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</si>
  <si>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</si>
  <si>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</si>
  <si>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</si>
  <si>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</si>
  <si>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</si>
  <si>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</si>
  <si>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</si>
  <si>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</si>
  <si>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</si>
  <si>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</si>
  <si>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</si>
  <si>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</si>
  <si>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</si>
  <si>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</si>
  <si>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</si>
  <si>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</si>
  <si>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</si>
  <si>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</si>
  <si>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</si>
  <si>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</si>
  <si>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</si>
  <si>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</si>
  <si>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</si>
  <si>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</si>
  <si>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</si>
  <si>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</si>
  <si>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</si>
  <si>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</si>
  <si>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</si>
  <si>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</si>
  <si>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</si>
  <si>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</si>
  <si>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</si>
  <si>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</si>
  <si>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</si>
  <si>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</si>
  <si>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</si>
  <si>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</si>
  <si>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</si>
  <si>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</si>
  <si>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</si>
  <si>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</si>
  <si>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</si>
  <si>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</si>
  <si>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</si>
  <si>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</si>
  <si>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</si>
  <si>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</si>
  <si>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</si>
  <si>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</si>
  <si>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</si>
  <si>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</si>
  <si>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</si>
  <si>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</si>
  <si>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</si>
  <si>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</si>
  <si>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</si>
  <si>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</si>
  <si>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</si>
  <si>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</si>
  <si>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</si>
  <si>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</si>
  <si>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</si>
  <si>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</si>
  <si>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</si>
  <si>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</si>
  <si>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</si>
  <si>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</si>
  <si>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</si>
  <si>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</si>
  <si>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</si>
  <si>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</si>
  <si>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</si>
  <si>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</si>
  <si>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</si>
  <si>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</si>
  <si>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</si>
  <si>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</si>
  <si>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</si>
  <si>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</si>
  <si>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</si>
  <si>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</si>
  <si>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</si>
  <si>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</si>
  <si>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</si>
  <si>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</si>
  <si>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</si>
  <si>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収益的収支比率は99.35％と引き続き100％を下回りましたが、一般会計からの繰入金により収支均衡を保っています。
④　企業債残高の残額が全て一般会計からの繰入対象債であり、特別会計での実質負担は0です。
⑤⑥　経費回収率は前年比2.11％減の47.71％、汚水処理原価は前年比を13.72円上回り300.94円になりました。これは、対前年度比汚水処理費が増加及び有収水量の減少によるものです。使用料収入は前年比で97千円減となっています。
⑦　晴天時一日平均処理水量の増加により対前年比5.11％の24.12％となっています。
⑧　現在処理区域内人口及び現在水洗便所設置済人口ともに減少しており、分子となる現在水洗便所設置人口の減少率が高いため対前年度比0.92％減の52.33％となりました。</t>
    <rPh sb="43" eb="44">
      <t>キン</t>
    </rPh>
    <rPh sb="74" eb="76">
      <t>イッパン</t>
    </rPh>
    <rPh sb="76" eb="78">
      <t>カイケイ</t>
    </rPh>
    <rPh sb="149" eb="150">
      <t>エン</t>
    </rPh>
    <rPh sb="159" eb="160">
      <t>エン</t>
    </rPh>
    <rPh sb="171" eb="172">
      <t>タイ</t>
    </rPh>
    <rPh sb="172" eb="176">
      <t>ゼンネンドヒ</t>
    </rPh>
    <rPh sb="176" eb="178">
      <t>オスイ</t>
    </rPh>
    <rPh sb="178" eb="180">
      <t>ショリ</t>
    </rPh>
    <rPh sb="180" eb="181">
      <t>ヒ</t>
    </rPh>
    <rPh sb="182" eb="184">
      <t>ゾウカ</t>
    </rPh>
    <rPh sb="184" eb="185">
      <t>オヨ</t>
    </rPh>
    <rPh sb="186" eb="188">
      <t>ユウシュウ</t>
    </rPh>
    <rPh sb="188" eb="190">
      <t>スイリョウ</t>
    </rPh>
    <rPh sb="191" eb="193">
      <t>ゲンショウ</t>
    </rPh>
    <rPh sb="228" eb="230">
      <t>セイテン</t>
    </rPh>
    <rPh sb="230" eb="231">
      <t>ジ</t>
    </rPh>
    <rPh sb="231" eb="233">
      <t>イチニチ</t>
    </rPh>
    <rPh sb="233" eb="235">
      <t>ヘイキン</t>
    </rPh>
    <rPh sb="235" eb="237">
      <t>ショリ</t>
    </rPh>
    <rPh sb="237" eb="239">
      <t>スイリョウ</t>
    </rPh>
    <rPh sb="240" eb="242">
      <t>ゾウカ</t>
    </rPh>
    <rPh sb="245" eb="246">
      <t>タイ</t>
    </rPh>
    <rPh sb="246" eb="249">
      <t>ゼンネンヒ</t>
    </rPh>
    <rPh sb="273" eb="275">
      <t>ゲンザイ</t>
    </rPh>
    <rPh sb="275" eb="277">
      <t>ショリ</t>
    </rPh>
    <rPh sb="277" eb="280">
      <t>クイキナイ</t>
    </rPh>
    <rPh sb="280" eb="282">
      <t>ジンコウ</t>
    </rPh>
    <rPh sb="282" eb="283">
      <t>オヨ</t>
    </rPh>
    <rPh sb="284" eb="286">
      <t>ゲンザイ</t>
    </rPh>
    <rPh sb="286" eb="288">
      <t>スイセン</t>
    </rPh>
    <rPh sb="288" eb="290">
      <t>ベンジョ</t>
    </rPh>
    <rPh sb="290" eb="292">
      <t>セッチ</t>
    </rPh>
    <rPh sb="292" eb="293">
      <t>ズ</t>
    </rPh>
    <rPh sb="293" eb="295">
      <t>ジンコウ</t>
    </rPh>
    <rPh sb="298" eb="300">
      <t>ゲンショウ</t>
    </rPh>
    <rPh sb="305" eb="307">
      <t>ブンシ</t>
    </rPh>
    <rPh sb="310" eb="312">
      <t>ゲンザイ</t>
    </rPh>
    <rPh sb="312" eb="314">
      <t>スイセン</t>
    </rPh>
    <rPh sb="314" eb="316">
      <t>ベンジョ</t>
    </rPh>
    <rPh sb="316" eb="318">
      <t>セッチ</t>
    </rPh>
    <rPh sb="318" eb="320">
      <t>ジンコウ</t>
    </rPh>
    <rPh sb="321" eb="323">
      <t>ゲンショウ</t>
    </rPh>
    <rPh sb="323" eb="324">
      <t>リツ</t>
    </rPh>
    <rPh sb="325" eb="326">
      <t>タカ</t>
    </rPh>
    <rPh sb="329" eb="330">
      <t>タイ</t>
    </rPh>
    <rPh sb="330" eb="334">
      <t>ゼンネンドヒ</t>
    </rPh>
    <rPh sb="339" eb="340">
      <t>ゲン</t>
    </rPh>
    <phoneticPr fontId="4"/>
  </si>
  <si>
    <t>　現施設は、全面供用開始後23年を経過していることから老朽施設の補修、改良、更新が必要である。
　今後は最適整備計画に基づき計画的な老朽化対策をしていかなければいけない。</t>
    <rPh sb="59" eb="60">
      <t>モト</t>
    </rPh>
    <phoneticPr fontId="4"/>
  </si>
  <si>
    <t>　収支は黒字となっているが、現状は一般会計からの繰入金で多くを賄っているため、まだまだ健全性のある経営とは言えない状況にある。
　過疎化・少子高齢化が加速している現状で、経営の健全性に向けた対策を考え、加入率を向上させながら経営の継続不能とならないようにしていきたい。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</si>
</sst>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5D-4913-92A0-5CD1B4F9FD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75D-4913-92A0-5CD1B4F9FD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29.23</c:v>
                </c:pt>
                <c:pt idx="1">
                  <c:v>29.23</c:v>
                </c:pt>
                <c:pt idx="2">
                  <c:v>24.82</c:v>
                </c:pt>
                <c:pt idx="3">
                  <c:v>19.010000000000002</c:v>
                </c:pt>
                <c:pt idx="4">
                  <c:v>24.12</c:v>
                </c:pt>
              </c:numCache>
            </c:numRef>
          </c:val>
          <c:extLst>
            <c:ext xmlns:c16="http://schemas.microsoft.com/office/drawing/2014/chart" uri="{C3380CC4-5D6E-409C-BE32-E72D297353CC}">
              <c16:uniqueId val="{00000000-298A-4C8E-B6FC-D4F41C754A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98A-4C8E-B6FC-D4F41C754A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77.53</c:v>
                </c:pt>
                <c:pt idx="1">
                  <c:v>78.849999999999994</c:v>
                </c:pt>
                <c:pt idx="2">
                  <c:v>85.2</c:v>
                </c:pt>
                <c:pt idx="3">
                  <c:v>53.25</c:v>
                </c:pt>
                <c:pt idx="4">
                  <c:v>52.33</c:v>
                </c:pt>
              </c:numCache>
            </c:numRef>
          </c:val>
          <c:extLst>
            <c:ext xmlns:c16="http://schemas.microsoft.com/office/drawing/2014/chart" uri="{C3380CC4-5D6E-409C-BE32-E72D297353CC}">
              <c16:uniqueId val="{00000000-6A72-4E4E-BB1B-8720242EBE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A72-4E4E-BB1B-8720242EBE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100.45</c:v>
                </c:pt>
                <c:pt idx="1">
                  <c:v>100.02</c:v>
                </c:pt>
                <c:pt idx="2">
                  <c:v>100.89</c:v>
                </c:pt>
                <c:pt idx="3">
                  <c:v>99.97</c:v>
                </c:pt>
                <c:pt idx="4">
                  <c:v>99.35</c:v>
                </c:pt>
              </c:numCache>
            </c:numRef>
          </c:val>
          <c:extLst>
            <c:ext xmlns:c16="http://schemas.microsoft.com/office/drawing/2014/chart" uri="{C3380CC4-5D6E-409C-BE32-E72D297353CC}">
              <c16:uniqueId val="{00000000-725F-471E-9D06-7C800D39B0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F-471E-9D06-7C800D39B0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B4-43D2-AF65-AAF429D17B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B4-43D2-AF65-AAF429D17B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11-4AD6-90CF-9DFF9AF33D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11-4AD6-90CF-9DFF9AF33D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D6-45C0-B0A7-6C64FE8824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D6-45C0-B0A7-6C64FE8824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56-473B-A0B6-E20D295CBB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56-473B-A0B6-E20D295CBB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9B-4A36-8B8E-DC5DD8D9AC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7D9B-4A36-8B8E-DC5DD8D9AC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48.74</c:v>
                </c:pt>
                <c:pt idx="1">
                  <c:v>50.94</c:v>
                </c:pt>
                <c:pt idx="2">
                  <c:v>50.52</c:v>
                </c:pt>
                <c:pt idx="3">
                  <c:v>49.82</c:v>
                </c:pt>
                <c:pt idx="4">
                  <c:v>47.71</c:v>
                </c:pt>
              </c:numCache>
            </c:numRef>
          </c:val>
          <c:extLst>
            <c:ext xmlns:c16="http://schemas.microsoft.com/office/drawing/2014/chart" uri="{C3380CC4-5D6E-409C-BE32-E72D297353CC}">
              <c16:uniqueId val="{00000000-8B8F-4CB2-92AF-C3EC462E56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B8F-4CB2-92AF-C3EC462E56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289.23</c:v>
                </c:pt>
                <c:pt idx="1">
                  <c:v>280.70999999999998</c:v>
                </c:pt>
                <c:pt idx="2">
                  <c:v>284.83</c:v>
                </c:pt>
                <c:pt idx="3">
                  <c:v>287.22000000000003</c:v>
                </c:pt>
                <c:pt idx="4">
                  <c:v>300.94</c:v>
                </c:pt>
              </c:numCache>
            </c:numRef>
          </c:val>
          <c:extLst>
            <c:ext xmlns:c16="http://schemas.microsoft.com/office/drawing/2014/chart" uri="{C3380CC4-5D6E-409C-BE32-E72D297353CC}">
              <c16:uniqueId val="{00000000-09C1-460E-BCB1-B2D4BD593B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9C1-460E-BCB1-B2D4BD593B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6" zoomScale="90" zoomScaleNormal="90" workbookViewId="0">
      <selection activeCell="AZ34" sqref="AZ3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青森県　中泊町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10891</v>
      </c>
      <c r="AM8" s="69"/>
      <c r="AN8" s="69"/>
      <c r="AO8" s="69"/>
      <c r="AP8" s="69"/>
      <c r="AQ8" s="69"/>
      <c r="AR8" s="69"/>
      <c r="AS8" s="69"/>
      <c r="AT8" s="68">
        <f>データ!T6</f>
        <v>216.34</v>
      </c>
      <c r="AU8" s="68"/>
      <c r="AV8" s="68"/>
      <c r="AW8" s="68"/>
      <c r="AX8" s="68"/>
      <c r="AY8" s="68"/>
      <c r="AZ8" s="68"/>
      <c r="BA8" s="68"/>
      <c r="BB8" s="68">
        <f>データ!U6</f>
        <v>50.34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9.15</v>
      </c>
      <c r="Q10" s="68"/>
      <c r="R10" s="68"/>
      <c r="S10" s="68"/>
      <c r="T10" s="68"/>
      <c r="U10" s="68"/>
      <c r="V10" s="68"/>
      <c r="W10" s="68">
        <f>データ!Q6</f>
        <v>77.87</v>
      </c>
      <c r="X10" s="68"/>
      <c r="Y10" s="68"/>
      <c r="Z10" s="68"/>
      <c r="AA10" s="68"/>
      <c r="AB10" s="68"/>
      <c r="AC10" s="68"/>
      <c r="AD10" s="69">
        <f>データ!R6</f>
        <v>2695</v>
      </c>
      <c r="AE10" s="69"/>
      <c r="AF10" s="69"/>
      <c r="AG10" s="69"/>
      <c r="AH10" s="69"/>
      <c r="AI10" s="69"/>
      <c r="AJ10" s="69"/>
      <c r="AK10" s="2"/>
      <c r="AL10" s="69">
        <f>データ!V6</f>
        <v>986</v>
      </c>
      <c r="AM10" s="69"/>
      <c r="AN10" s="69"/>
      <c r="AO10" s="69"/>
      <c r="AP10" s="69"/>
      <c r="AQ10" s="69"/>
      <c r="AR10" s="69"/>
      <c r="AS10" s="69"/>
      <c r="AT10" s="68">
        <f>データ!W6</f>
        <v>0.65</v>
      </c>
      <c r="AU10" s="68"/>
      <c r="AV10" s="68"/>
      <c r="AW10" s="68"/>
      <c r="AX10" s="68"/>
      <c r="AY10" s="68"/>
      <c r="AZ10" s="68"/>
      <c r="BA10" s="68"/>
      <c r="BB10" s="68">
        <f>データ!X6</f>
        <v>1516.92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VpJ+hZw0O1HD2Se14p/GDpOgy5YWCuibOl/mBReuth088kryLjg73GsYB5Q5OjWBPyJ7JrtW20S2/Dud7ZnDNA==" saltValue="8+MfakezPdq+KP/rEHF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23876</v>
      </c>
      <c r="D6" s="33">
        <f t="shared" si="3"/>
        <v>47</v>
      </c>
      <c r="E6" s="33">
        <f t="shared" si="3"/>
        <v>17</v>
      </c>
      <c r="F6" s="33">
        <f t="shared" si="3"/>
        <v>5</v>
      </c>
      <c r="G6" s="33">
        <f t="shared" si="3"/>
        <v>0</v>
      </c>
      <c r="H6" s="33" t="str">
        <f t="shared" si="3"/>
        <v>青森県　中泊町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9.15</v>
      </c>
      <c r="Q6" s="34">
        <f t="shared" si="3"/>
        <v>77.87</v>
      </c>
      <c r="R6" s="34">
        <f t="shared" si="3"/>
        <v>2695</v>
      </c>
      <c r="S6" s="34">
        <f t="shared" si="3"/>
        <v>10891</v>
      </c>
      <c r="T6" s="34">
        <f t="shared" si="3"/>
        <v>216.34</v>
      </c>
      <c r="U6" s="34">
        <f t="shared" si="3"/>
        <v>50.34</v>
      </c>
      <c r="V6" s="34">
        <f t="shared" si="3"/>
        <v>986</v>
      </c>
      <c r="W6" s="34">
        <f t="shared" si="3"/>
        <v>0.65</v>
      </c>
      <c r="X6" s="34">
        <f t="shared" si="3"/>
        <v>1516.92</v>
      </c>
      <c r="Y6" s="35">
        <f>IF(Y7="",NA(),Y7)</f>
        <v>100.45</v>
      </c>
      <c r="Z6" s="35">
        <f t="shared" ref="Z6:AH6" si="4">IF(Z7="",NA(),Z7)</f>
        <v>100.02</v>
      </c>
      <c r="AA6" s="35">
        <f t="shared" si="4"/>
        <v>100.89</v>
      </c>
      <c r="AB6" s="35">
        <f t="shared" si="4"/>
        <v>99.97</v>
      </c>
      <c r="AC6" s="35">
        <f t="shared" si="4"/>
        <v>99.35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48.74</v>
      </c>
      <c r="BR6" s="35">
        <f t="shared" ref="BR6:BZ6" si="8">IF(BR7="",NA(),BR7)</f>
        <v>50.94</v>
      </c>
      <c r="BS6" s="35">
        <f t="shared" si="8"/>
        <v>50.52</v>
      </c>
      <c r="BT6" s="35">
        <f t="shared" si="8"/>
        <v>49.82</v>
      </c>
      <c r="BU6" s="35">
        <f t="shared" si="8"/>
        <v>47.71</v>
      </c>
      <c r="BV6" s="35">
        <f t="shared" si="8"/>
        <v>52.19</v>
      </c>
      <c r="BW6" s="35">
        <f t="shared" si="8"/>
        <v>55.32</v>
      </c>
      <c r="BX6" s="35">
        <f t="shared" si="8"/>
        <v>59.8</v>
      </c>
      <c r="BY6" s="35">
        <f t="shared" si="8"/>
        <v>57.77</v>
      </c>
      <c r="BZ6" s="35">
        <f t="shared" si="8"/>
        <v>57.31</v>
      </c>
      <c r="CA6" s="34" t="str">
        <f>IF(CA7="","",IF(CA7="-","【-】","【"&amp;SUBSTITUTE(TEXT(CA7,"#,##0.00"),"-","△")&amp;"】"))</f>
        <v>【59.59】</v>
      </c>
      <c r="CB6" s="35">
        <f>IF(CB7="",NA(),CB7)</f>
        <v>289.23</v>
      </c>
      <c r="CC6" s="35">
        <f t="shared" ref="CC6:CK6" si="9">IF(CC7="",NA(),CC7)</f>
        <v>280.70999999999998</v>
      </c>
      <c r="CD6" s="35">
        <f t="shared" si="9"/>
        <v>284.83</v>
      </c>
      <c r="CE6" s="35">
        <f t="shared" si="9"/>
        <v>287.22000000000003</v>
      </c>
      <c r="CF6" s="35">
        <f t="shared" si="9"/>
        <v>300.94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29.23</v>
      </c>
      <c r="CN6" s="35">
        <f t="shared" ref="CN6:CV6" si="10">IF(CN7="",NA(),CN7)</f>
        <v>29.23</v>
      </c>
      <c r="CO6" s="35">
        <f t="shared" si="10"/>
        <v>24.82</v>
      </c>
      <c r="CP6" s="35">
        <f t="shared" si="10"/>
        <v>19.010000000000002</v>
      </c>
      <c r="CQ6" s="35">
        <f t="shared" si="10"/>
        <v>24.12</v>
      </c>
      <c r="CR6" s="35">
        <f t="shared" si="10"/>
        <v>52.31</v>
      </c>
      <c r="CS6" s="35">
        <f t="shared" si="10"/>
        <v>60.65</v>
      </c>
      <c r="CT6" s="35">
        <f t="shared" si="10"/>
        <v>51.75</v>
      </c>
      <c r="CU6" s="35">
        <f t="shared" si="10"/>
        <v>50.68</v>
      </c>
      <c r="CV6" s="35">
        <f t="shared" si="10"/>
        <v>50.14</v>
      </c>
      <c r="CW6" s="34" t="str">
        <f>IF(CW7="","",IF(CW7="-","【-】","【"&amp;SUBSTITUTE(TEXT(CW7,"#,##0.00"),"-","△")&amp;"】"))</f>
        <v>【51.30】</v>
      </c>
      <c r="CX6" s="35">
        <f>IF(CX7="",NA(),CX7)</f>
        <v>77.53</v>
      </c>
      <c r="CY6" s="35">
        <f t="shared" ref="CY6:DG6" si="11">IF(CY7="",NA(),CY7)</f>
        <v>78.849999999999994</v>
      </c>
      <c r="CZ6" s="35">
        <f t="shared" si="11"/>
        <v>85.2</v>
      </c>
      <c r="DA6" s="35">
        <f t="shared" si="11"/>
        <v>53.25</v>
      </c>
      <c r="DB6" s="35">
        <f t="shared" si="11"/>
        <v>52.33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23876</v>
      </c>
      <c r="D7" s="37">
        <v>47</v>
      </c>
      <c r="E7" s="37">
        <v>17</v>
      </c>
      <c r="F7" s="37">
        <v>5</v>
      </c>
      <c r="G7" s="37">
        <v>0</v>
      </c>
      <c r="H7" s="37" t="s">
        <v>98</v>
      </c>
      <c r="I7" s="37" t="s">
        <v>99</v>
      </c>
      <c r="J7" s="37" t="s">
        <v>100</v>
      </c>
      <c r="K7" s="37" t="s">
        <v>101</v>
      </c>
      <c r="L7" s="37" t="s">
        <v>102</v>
      </c>
      <c r="M7" s="37" t="s">
        <v>103</v>
      </c>
      <c r="N7" s="38" t="s">
        <v>104</v>
      </c>
      <c r="O7" s="38" t="s">
        <v>105</v>
      </c>
      <c r="P7" s="38">
        <v>9.15</v>
      </c>
      <c r="Q7" s="38">
        <v>77.87</v>
      </c>
      <c r="R7" s="38">
        <v>2695</v>
      </c>
      <c r="S7" s="38">
        <v>10891</v>
      </c>
      <c r="T7" s="38">
        <v>216.34</v>
      </c>
      <c r="U7" s="38">
        <v>50.34</v>
      </c>
      <c r="V7" s="38">
        <v>986</v>
      </c>
      <c r="W7" s="38">
        <v>0.65</v>
      </c>
      <c r="X7" s="38">
        <v>1516.92</v>
      </c>
      <c r="Y7" s="38">
        <v>100.45</v>
      </c>
      <c r="Z7" s="38">
        <v>100.02</v>
      </c>
      <c r="AA7" s="38">
        <v>100.89</v>
      </c>
      <c r="AB7" s="38">
        <v>99.97</v>
      </c>
      <c r="AC7" s="38">
        <v>99.35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48.74</v>
      </c>
      <c r="BR7" s="38">
        <v>50.94</v>
      </c>
      <c r="BS7" s="38">
        <v>50.52</v>
      </c>
      <c r="BT7" s="38">
        <v>49.82</v>
      </c>
      <c r="BU7" s="38">
        <v>47.71</v>
      </c>
      <c r="BV7" s="38">
        <v>52.19</v>
      </c>
      <c r="BW7" s="38">
        <v>55.32</v>
      </c>
      <c r="BX7" s="38">
        <v>59.8</v>
      </c>
      <c r="BY7" s="38">
        <v>57.77</v>
      </c>
      <c r="BZ7" s="38">
        <v>57.31</v>
      </c>
      <c r="CA7" s="38">
        <v>59.59</v>
      </c>
      <c r="CB7" s="38">
        <v>289.23</v>
      </c>
      <c r="CC7" s="38">
        <v>280.70999999999998</v>
      </c>
      <c r="CD7" s="38">
        <v>284.83</v>
      </c>
      <c r="CE7" s="38">
        <v>287.22000000000003</v>
      </c>
      <c r="CF7" s="38">
        <v>300.94</v>
      </c>
      <c r="CG7" s="38">
        <v>296.14</v>
      </c>
      <c r="CH7" s="38">
        <v>283.17</v>
      </c>
      <c r="CI7" s="38">
        <v>263.76</v>
      </c>
      <c r="CJ7" s="38">
        <v>274.35000000000002</v>
      </c>
      <c r="CK7" s="38">
        <v>273.52</v>
      </c>
      <c r="CL7" s="38">
        <v>257.86</v>
      </c>
      <c r="CM7" s="38">
        <v>29.23</v>
      </c>
      <c r="CN7" s="38">
        <v>29.23</v>
      </c>
      <c r="CO7" s="38">
        <v>24.82</v>
      </c>
      <c r="CP7" s="38">
        <v>19.010000000000002</v>
      </c>
      <c r="CQ7" s="38">
        <v>24.12</v>
      </c>
      <c r="CR7" s="38">
        <v>52.31</v>
      </c>
      <c r="CS7" s="38">
        <v>60.65</v>
      </c>
      <c r="CT7" s="38">
        <v>51.75</v>
      </c>
      <c r="CU7" s="38">
        <v>50.68</v>
      </c>
      <c r="CV7" s="38">
        <v>50.14</v>
      </c>
      <c r="CW7" s="38">
        <v>51.3</v>
      </c>
      <c r="CX7" s="38">
        <v>77.53</v>
      </c>
      <c r="CY7" s="38">
        <v>78.849999999999994</v>
      </c>
      <c r="CZ7" s="38">
        <v>85.2</v>
      </c>
      <c r="DA7" s="38">
        <v>53.25</v>
      </c>
      <c r="DB7" s="38">
        <v>52.33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2019T101</cp:lastModifiedBy>
  <cp:lastPrinted>2021-01-27T00:46:34Z</cp:lastPrinted>
  <dcterms:created xsi:type="dcterms:W3CDTF">2020-12-04T02:59:23Z</dcterms:created>
  <dcterms:modified xsi:type="dcterms:W3CDTF">2021-01-27T01:00:52Z</dcterms:modified>
  <cp:category/>
</cp:coreProperties>
</file>