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D:\会計\提出物\県\【01月下旬】経営比較分析表\R1決算\"/>
    </mc:Choice>
  </mc:AlternateContent>
  <xr:revisionPtr revIDLastSave="0" documentId="13_ncr:1_{AADCD432-BB9D-4A9A-B7B2-5C7A75101A9B}" xr6:coauthVersionLast="45" xr6:coauthVersionMax="45" xr10:uidLastSave="{00000000-0000-0000-0000-000000000000}"/>
  <workbookProtection workbookAlgorithmName="SHA-512" workbookHashValue="yd9lrvH35MpXmjN+nBRgiF/SSRtz9a3eVMoSx/6Cdv9I/JHFxMMi4URTH9WKnWK/R4XrBoudgbdoPFzqnBneVA==" workbookSaltValue="Ru7yeE67vrIMUgwq5fTKEQ==" workbookSpinCount="100000" lockStructure="1"/>
  <bookViews>
    <workbookView xWindow="-120" yWindow="-120" windowWidth="20730" windowHeight="11160" xr2:uid="{00000000-000D-0000-FFFF-FFFF00000000}"/>
  </bookViews>
  <sheets>
    <sheet name="法適用_病院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JJ80" i="4" s="1"/>
  <c r="ER7" i="5"/>
  <c r="EQ7" i="5"/>
  <c r="EP7" i="5"/>
  <c r="EO7" i="5"/>
  <c r="EN7" i="5"/>
  <c r="EL7" i="5"/>
  <c r="EK7" i="5"/>
  <c r="EJ7" i="5"/>
  <c r="EI7" i="5"/>
  <c r="EH7" i="5"/>
  <c r="EG7" i="5"/>
  <c r="HM79" i="4" s="1"/>
  <c r="EF7" i="5"/>
  <c r="EE7" i="5"/>
  <c r="ED7" i="5"/>
  <c r="EC7" i="5"/>
  <c r="EA7" i="5"/>
  <c r="CS80" i="4" s="1"/>
  <c r="DZ7" i="5"/>
  <c r="BZ80" i="4" s="1"/>
  <c r="DY7" i="5"/>
  <c r="BG80" i="4" s="1"/>
  <c r="DX7" i="5"/>
  <c r="AN80" i="4" s="1"/>
  <c r="DW7" i="5"/>
  <c r="DV7" i="5"/>
  <c r="DU7" i="5"/>
  <c r="DT7" i="5"/>
  <c r="DS7" i="5"/>
  <c r="AN79" i="4" s="1"/>
  <c r="DR7" i="5"/>
  <c r="U79" i="4" s="1"/>
  <c r="DP7" i="5"/>
  <c r="MN56" i="4" s="1"/>
  <c r="DO7" i="5"/>
  <c r="LY56" i="4" s="1"/>
  <c r="DN7" i="5"/>
  <c r="DM7" i="5"/>
  <c r="DL7" i="5"/>
  <c r="DK7" i="5"/>
  <c r="DJ7" i="5"/>
  <c r="DI7" i="5"/>
  <c r="LJ55" i="4" s="1"/>
  <c r="DH7" i="5"/>
  <c r="KU55" i="4" s="1"/>
  <c r="DG7" i="5"/>
  <c r="KF55" i="4" s="1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EH56" i="4" s="1"/>
  <c r="CQ7" i="5"/>
  <c r="DS56" i="4" s="1"/>
  <c r="CP7" i="5"/>
  <c r="DD56" i="4" s="1"/>
  <c r="CO7" i="5"/>
  <c r="FL55" i="4" s="1"/>
  <c r="CN7" i="5"/>
  <c r="CM7" i="5"/>
  <c r="CL7" i="5"/>
  <c r="CK7" i="5"/>
  <c r="CI7" i="5"/>
  <c r="BX56" i="4" s="1"/>
  <c r="CH7" i="5"/>
  <c r="BI56" i="4" s="1"/>
  <c r="CG7" i="5"/>
  <c r="AT56" i="4" s="1"/>
  <c r="CF7" i="5"/>
  <c r="AE56" i="4" s="1"/>
  <c r="CE7" i="5"/>
  <c r="CD7" i="5"/>
  <c r="CC7" i="5"/>
  <c r="CB7" i="5"/>
  <c r="CA7" i="5"/>
  <c r="AE55" i="4" s="1"/>
  <c r="BZ7" i="5"/>
  <c r="P55" i="4" s="1"/>
  <c r="BX7" i="5"/>
  <c r="MN34" i="4" s="1"/>
  <c r="BW7" i="5"/>
  <c r="LY34" i="4" s="1"/>
  <c r="BV7" i="5"/>
  <c r="BU7" i="5"/>
  <c r="BT7" i="5"/>
  <c r="BS7" i="5"/>
  <c r="BR7" i="5"/>
  <c r="BQ7" i="5"/>
  <c r="LJ33" i="4" s="1"/>
  <c r="BP7" i="5"/>
  <c r="KU33" i="4" s="1"/>
  <c r="BO7" i="5"/>
  <c r="KF33" i="4" s="1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EH34" i="4" s="1"/>
  <c r="AY7" i="5"/>
  <c r="DS34" i="4" s="1"/>
  <c r="AX7" i="5"/>
  <c r="DD34" i="4" s="1"/>
  <c r="AW7" i="5"/>
  <c r="FL33" i="4" s="1"/>
  <c r="AV7" i="5"/>
  <c r="AU7" i="5"/>
  <c r="AT7" i="5"/>
  <c r="AS7" i="5"/>
  <c r="AQ7" i="5"/>
  <c r="BX34" i="4" s="1"/>
  <c r="AP7" i="5"/>
  <c r="BI34" i="4" s="1"/>
  <c r="AO7" i="5"/>
  <c r="AT34" i="4" s="1"/>
  <c r="AN7" i="5"/>
  <c r="AE34" i="4" s="1"/>
  <c r="AM7" i="5"/>
  <c r="AL7" i="5"/>
  <c r="AK7" i="5"/>
  <c r="AJ7" i="5"/>
  <c r="AI7" i="5"/>
  <c r="AE33" i="4" s="1"/>
  <c r="AH7" i="5"/>
  <c r="P33" i="4" s="1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F90" i="4" s="1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LP10" i="4" s="1"/>
  <c r="AC6" i="5"/>
  <c r="AB6" i="5"/>
  <c r="AA6" i="5"/>
  <c r="Z6" i="5"/>
  <c r="Y6" i="5"/>
  <c r="X6" i="5"/>
  <c r="W6" i="5"/>
  <c r="CN12" i="4" s="1"/>
  <c r="V6" i="5"/>
  <c r="AU12" i="4" s="1"/>
  <c r="U6" i="5"/>
  <c r="T6" i="5"/>
  <c r="S6" i="5"/>
  <c r="R6" i="5"/>
  <c r="Q6" i="5"/>
  <c r="AU10" i="4" s="1"/>
  <c r="P6" i="5"/>
  <c r="B10" i="4" s="1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G90" i="4"/>
  <c r="E90" i="4"/>
  <c r="D90" i="4"/>
  <c r="B90" i="4"/>
  <c r="MH80" i="4"/>
  <c r="LO80" i="4"/>
  <c r="KV80" i="4"/>
  <c r="KC80" i="4"/>
  <c r="HM80" i="4"/>
  <c r="GT80" i="4"/>
  <c r="GA80" i="4"/>
  <c r="FH80" i="4"/>
  <c r="EO80" i="4"/>
  <c r="U80" i="4"/>
  <c r="MH79" i="4"/>
  <c r="LO79" i="4"/>
  <c r="KV79" i="4"/>
  <c r="KC79" i="4"/>
  <c r="JJ79" i="4"/>
  <c r="GT79" i="4"/>
  <c r="GA79" i="4"/>
  <c r="FH79" i="4"/>
  <c r="EO79" i="4"/>
  <c r="CS79" i="4"/>
  <c r="BZ79" i="4"/>
  <c r="BG79" i="4"/>
  <c r="LJ56" i="4"/>
  <c r="KU56" i="4"/>
  <c r="KF56" i="4"/>
  <c r="IZ56" i="4"/>
  <c r="IK56" i="4"/>
  <c r="HV56" i="4"/>
  <c r="HG56" i="4"/>
  <c r="GR56" i="4"/>
  <c r="FL56" i="4"/>
  <c r="EW56" i="4"/>
  <c r="P56" i="4"/>
  <c r="MN55" i="4"/>
  <c r="LY55" i="4"/>
  <c r="IZ55" i="4"/>
  <c r="IK55" i="4"/>
  <c r="HV55" i="4"/>
  <c r="HG55" i="4"/>
  <c r="GR55" i="4"/>
  <c r="EW55" i="4"/>
  <c r="EH55" i="4"/>
  <c r="DS55" i="4"/>
  <c r="DD55" i="4"/>
  <c r="BX55" i="4"/>
  <c r="BI55" i="4"/>
  <c r="AT55" i="4"/>
  <c r="LJ34" i="4"/>
  <c r="KU34" i="4"/>
  <c r="KF34" i="4"/>
  <c r="IZ34" i="4"/>
  <c r="IK34" i="4"/>
  <c r="HV34" i="4"/>
  <c r="HG34" i="4"/>
  <c r="GR34" i="4"/>
  <c r="FL34" i="4"/>
  <c r="EW34" i="4"/>
  <c r="P34" i="4"/>
  <c r="MN33" i="4"/>
  <c r="LY33" i="4"/>
  <c r="IZ33" i="4"/>
  <c r="IK33" i="4"/>
  <c r="HV33" i="4"/>
  <c r="HG33" i="4"/>
  <c r="GR33" i="4"/>
  <c r="EW33" i="4"/>
  <c r="EH33" i="4"/>
  <c r="DS33" i="4"/>
  <c r="DD33" i="4"/>
  <c r="BX33" i="4"/>
  <c r="BI33" i="4"/>
  <c r="AT33" i="4"/>
  <c r="LP12" i="4"/>
  <c r="JW12" i="4"/>
  <c r="ID12" i="4"/>
  <c r="EG12" i="4"/>
  <c r="B12" i="4"/>
  <c r="JW10" i="4"/>
  <c r="ID10" i="4"/>
  <c r="FZ10" i="4"/>
  <c r="EG10" i="4"/>
  <c r="CN10" i="4"/>
  <c r="LP8" i="4"/>
  <c r="JW8" i="4"/>
  <c r="ID8" i="4"/>
  <c r="FZ8" i="4"/>
  <c r="EG8" i="4"/>
  <c r="CN8" i="4"/>
  <c r="AU8" i="4"/>
  <c r="B8" i="4"/>
  <c r="B6" i="4"/>
  <c r="MN54" i="4" l="1"/>
  <c r="MH78" i="4"/>
  <c r="IZ54" i="4"/>
  <c r="IZ32" i="4"/>
  <c r="BX32" i="4"/>
  <c r="HM78" i="4"/>
  <c r="FL54" i="4"/>
  <c r="FL32" i="4"/>
  <c r="CS78" i="4"/>
  <c r="BX54" i="4"/>
  <c r="MN32" i="4"/>
  <c r="C11" i="5"/>
  <c r="D11" i="5"/>
  <c r="E11" i="5"/>
  <c r="B11" i="5"/>
  <c r="HG32" i="4" l="1"/>
  <c r="FH78" i="4"/>
  <c r="DS54" i="4"/>
  <c r="DS32" i="4"/>
  <c r="AE32" i="4"/>
  <c r="KC78" i="4"/>
  <c r="AN78" i="4"/>
  <c r="AE54" i="4"/>
  <c r="KU32" i="4"/>
  <c r="HG54" i="4"/>
  <c r="KU54" i="4"/>
  <c r="JJ78" i="4"/>
  <c r="GR54" i="4"/>
  <c r="GR32" i="4"/>
  <c r="KF54" i="4"/>
  <c r="EO78" i="4"/>
  <c r="DD54" i="4"/>
  <c r="DD32" i="4"/>
  <c r="P32" i="4"/>
  <c r="KF32" i="4"/>
  <c r="U78" i="4"/>
  <c r="P54" i="4"/>
  <c r="LY54" i="4"/>
  <c r="LY32" i="4"/>
  <c r="LO78" i="4"/>
  <c r="IK54" i="4"/>
  <c r="IK32" i="4"/>
  <c r="EW32" i="4"/>
  <c r="BZ78" i="4"/>
  <c r="BI54" i="4"/>
  <c r="BI32" i="4"/>
  <c r="GT78" i="4"/>
  <c r="EW54" i="4"/>
  <c r="GA78" i="4"/>
  <c r="BG78" i="4"/>
  <c r="AT54" i="4"/>
  <c r="AT32" i="4"/>
  <c r="EH54" i="4"/>
  <c r="EH32" i="4"/>
  <c r="LJ54" i="4"/>
  <c r="LJ32" i="4"/>
  <c r="KV78" i="4"/>
  <c r="HV54" i="4"/>
  <c r="HV32" i="4"/>
</calcChain>
</file>

<file path=xl/sharedStrings.xml><?xml version="1.0" encoding="utf-8"?>
<sst xmlns="http://schemas.openxmlformats.org/spreadsheetml/2006/main" count="322" uniqueCount="205">
  <si>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</si>
  <si>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</si>
  <si>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</si>
  <si>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</si>
  <si>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</si>
  <si>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</si>
  <si>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</si>
  <si>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</si>
  <si>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</si>
  <si>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</si>
  <si>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</si>
  <si>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</si>
  <si>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</si>
  <si>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</si>
  <si>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</si>
  <si>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</si>
  <si>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</si>
  <si>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</si>
  <si>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</si>
  <si>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</si>
  <si>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</si>
  <si>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</si>
  <si>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</si>
  <si>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</si>
  <si>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</si>
  <si>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</si>
  <si>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</si>
  <si>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</si>
  <si>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</si>
  <si>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</si>
  <si>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</si>
  <si>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</si>
  <si>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</si>
  <si>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</si>
  <si>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</si>
  <si>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</si>
  <si>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</si>
  <si>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</si>
  <si>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</si>
  <si>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</si>
  <si>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</si>
  <si>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</si>
  <si>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</si>
  <si>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</si>
  <si>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</si>
  <si>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</si>
  <si>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</si>
  <si>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</si>
  <si>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</si>
  <si>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</si>
  <si>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</si>
  <si>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</si>
  <si>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</si>
  <si>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</si>
  <si>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</si>
  <si>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</si>
  <si>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</si>
  <si>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</si>
  <si>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</si>
  <si>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</si>
  <si>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</si>
  <si>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</si>
  <si>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</si>
  <si>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</si>
  <si>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</si>
  <si>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</si>
  <si>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</si>
  <si>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</si>
  <si>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</si>
  <si>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</si>
  <si>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</si>
  <si>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</si>
  <si>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</si>
  <si>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</si>
  <si>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</si>
  <si>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</si>
  <si>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</si>
  <si>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</si>
  <si>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</si>
  <si>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</si>
  <si>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</si>
  <si>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</si>
  <si>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</si>
  <si>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</si>
  <si>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</si>
  <si>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</si>
  <si>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</si>
  <si>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</si>
  <si>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</si>
  <si>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</si>
  <si>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</si>
  <si>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</si>
  <si>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</si>
  <si>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</si>
  <si>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</si>
  <si>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</si>
  <si>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</si>
  <si>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</si>
  <si>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</si>
  <si>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</si>
  <si>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</si>
  <si>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</si>
  <si>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</si>
  <si>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</si>
  <si>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</si>
  <si>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</si>
  <si>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</si>
  <si>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</si>
  <si>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</si>
  <si>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</si>
  <si>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</si>
  <si>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</si>
  <si>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</si>
  <si>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</si>
  <si>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</si>
  <si>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</si>
  <si>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</si>
  <si>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</si>
  <si>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</si>
  <si>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</si>
  <si>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</si>
  <si>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</si>
  <si>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</si>
  <si>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</si>
  <si>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</si>
  <si>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</si>
  <si>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</si>
  <si>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</si>
  <si>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</si>
  <si>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</si>
  <si>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</si>
  <si>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</si>
  <si>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</si>
  <si>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</si>
  <si>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</si>
  <si>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</si>
  <si>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</si>
  <si>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</si>
  <si>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</si>
  <si>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</si>
  <si>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</si>
  <si>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</si>
  <si>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</si>
  <si>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</si>
  <si>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</si>
  <si>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</si>
  <si>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</si>
  <si>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</si>
  <si>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</si>
  <si>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</si>
  <si>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</si>
  <si>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</si>
  <si>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</si>
  <si>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</si>
  <si>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</si>
  <si>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</si>
  <si>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</si>
  <si>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</si>
  <si>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</si>
  <si>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</si>
  <si>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</si>
  <si>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</si>
  <si>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</si>
  <si>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</si>
  <si>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</si>
  <si>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</si>
  <si>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</si>
  <si>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</si>
  <si>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</si>
  <si>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</si>
  <si>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</si>
  <si>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</si>
  <si>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</si>
  <si>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</si>
  <si>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</si>
  <si>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</si>
  <si>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</si>
  <si>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</si>
  <si>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</si>
  <si>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</si>
  <si>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</si>
  <si>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</si>
  <si>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</si>
  <si>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青森県</t>
  </si>
  <si>
    <t>五戸町</t>
  </si>
  <si>
    <t>国保五戸総合病院</t>
  </si>
  <si>
    <t>当然財務</t>
  </si>
  <si>
    <t>病院事業</t>
  </si>
  <si>
    <t>一般病院</t>
  </si>
  <si>
    <t>100床以上～200床未満</t>
  </si>
  <si>
    <t>非設置</t>
  </si>
  <si>
    <t>直営</t>
  </si>
  <si>
    <t>訓</t>
  </si>
  <si>
    <t>救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</si>
  <si>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</si>
  <si>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</si>
  <si>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</si>
  <si>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</si>
  <si>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</si>
  <si>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</si>
  <si>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</si>
  <si>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平成28年度以降、入院患者数の増加や費用抑制の効果もあり、経営状況は好転していたが、令和元年度は、稼働病床数減に伴い、入院患者数が大きく減となった。
累積欠損金の状況、施設老朽化の状況などを考慮しても非常に厳しい状況にあるため、「新五戸総合病院改革プラン」に基づき、収入増加・患者の確保に努めるとともに、医療機器等の計画的な導入を進めていく。</t>
    <rPh sb="0" eb="2">
      <t>ヘイセイ</t>
    </rPh>
    <rPh sb="4" eb="6">
      <t>ネンド</t>
    </rPh>
    <rPh sb="6" eb="8">
      <t>イコウ</t>
    </rPh>
    <rPh sb="9" eb="11">
      <t>ニュウイン</t>
    </rPh>
    <rPh sb="11" eb="13">
      <t>カンジャ</t>
    </rPh>
    <rPh sb="13" eb="14">
      <t>スウ</t>
    </rPh>
    <rPh sb="15" eb="17">
      <t>ゾウカ</t>
    </rPh>
    <rPh sb="18" eb="20">
      <t>ヒヨウ</t>
    </rPh>
    <rPh sb="20" eb="22">
      <t>ヨクセイ</t>
    </rPh>
    <rPh sb="23" eb="25">
      <t>コウカ</t>
    </rPh>
    <rPh sb="29" eb="31">
      <t>ケイエイ</t>
    </rPh>
    <rPh sb="31" eb="33">
      <t>ジョウキョウ</t>
    </rPh>
    <rPh sb="34" eb="36">
      <t>コウテン</t>
    </rPh>
    <rPh sb="42" eb="44">
      <t>レイワ</t>
    </rPh>
    <rPh sb="44" eb="46">
      <t>ガンネン</t>
    </rPh>
    <rPh sb="46" eb="47">
      <t>ド</t>
    </rPh>
    <rPh sb="49" eb="51">
      <t>カドウ</t>
    </rPh>
    <rPh sb="51" eb="53">
      <t>ビョウショウ</t>
    </rPh>
    <rPh sb="53" eb="54">
      <t>スウ</t>
    </rPh>
    <rPh sb="54" eb="55">
      <t>ゲン</t>
    </rPh>
    <rPh sb="56" eb="57">
      <t>トモナ</t>
    </rPh>
    <rPh sb="59" eb="61">
      <t>ニュウイン</t>
    </rPh>
    <rPh sb="61" eb="64">
      <t>カンジャスウ</t>
    </rPh>
    <rPh sb="65" eb="66">
      <t>オオ</t>
    </rPh>
    <rPh sb="68" eb="69">
      <t>ゲン</t>
    </rPh>
    <rPh sb="75" eb="77">
      <t>ルイセキ</t>
    </rPh>
    <rPh sb="77" eb="79">
      <t>ケッソン</t>
    </rPh>
    <rPh sb="79" eb="80">
      <t>キン</t>
    </rPh>
    <rPh sb="81" eb="83">
      <t>ジョウキョウ</t>
    </rPh>
    <rPh sb="84" eb="86">
      <t>シセツ</t>
    </rPh>
    <rPh sb="86" eb="89">
      <t>ロウキュウカ</t>
    </rPh>
    <rPh sb="90" eb="92">
      <t>ジョウキョウ</t>
    </rPh>
    <rPh sb="95" eb="97">
      <t>コウリョ</t>
    </rPh>
    <rPh sb="100" eb="102">
      <t>ヒジョウ</t>
    </rPh>
    <rPh sb="103" eb="104">
      <t>キビ</t>
    </rPh>
    <rPh sb="106" eb="108">
      <t>ジョウキョウ</t>
    </rPh>
    <rPh sb="115" eb="116">
      <t>シン</t>
    </rPh>
    <rPh sb="116" eb="118">
      <t>ゴノヘ</t>
    </rPh>
    <rPh sb="118" eb="120">
      <t>ソウゴウ</t>
    </rPh>
    <rPh sb="120" eb="122">
      <t>ビョウイン</t>
    </rPh>
    <rPh sb="122" eb="124">
      <t>カイカク</t>
    </rPh>
    <rPh sb="129" eb="130">
      <t>モト</t>
    </rPh>
    <rPh sb="133" eb="135">
      <t>シュウニュウ</t>
    </rPh>
    <rPh sb="135" eb="137">
      <t>ゾウカ</t>
    </rPh>
    <rPh sb="138" eb="140">
      <t>カンジャ</t>
    </rPh>
    <rPh sb="141" eb="143">
      <t>カクホ</t>
    </rPh>
    <rPh sb="144" eb="145">
      <t>ツト</t>
    </rPh>
    <rPh sb="152" eb="154">
      <t>イリョウ</t>
    </rPh>
    <rPh sb="154" eb="156">
      <t>キキ</t>
    </rPh>
    <rPh sb="156" eb="157">
      <t>トウ</t>
    </rPh>
    <rPh sb="158" eb="161">
      <t>ケイカクテキ</t>
    </rPh>
    <rPh sb="162" eb="164">
      <t>ドウニュウ</t>
    </rPh>
    <rPh sb="165" eb="166">
      <t>スス</t>
    </rPh>
    <phoneticPr fontId="5"/>
  </si>
  <si>
    <r>
      <t>当院は、五戸地方の地域医療を担う病院であり、五戸地方唯一の救急告示病院として、町民はもとより</t>
    </r>
    <r>
      <rPr>
        <sz val="11"/>
        <rFont val="ＭＳ ゴシック"/>
        <family val="3"/>
        <charset val="128"/>
      </rPr>
      <t>周辺市町村住民に対し救急医療を提供している。また、</t>
    </r>
    <r>
      <rPr>
        <sz val="11"/>
        <color theme="1"/>
        <rFont val="ＭＳ ゴシック"/>
        <family val="3"/>
        <charset val="128"/>
      </rPr>
      <t>地域の民間医療機関では担えないMRI・CTなどによる診断等、不採算医療部門に関わる医療を提供している。</t>
    </r>
  </si>
  <si>
    <t>経常収支比率・医業収支比率・病床利用率は、平成28年度以降伸びていたが、令和元年度は、病院体制維持のため、11月から稼働病床数を165床から120床としたことで、平成30年度と比較して大きく減となった。
また、多額の累積欠損金の解消には程遠く、経営状況は非常に厳しい。入院・外来患者1人1日当たりの収益も類似病院の平均値を下回っているので、改善に向けた分析・検討が必要である。
職員給与費・材料費の医業収益に対する比率は、類似病院平均を下回る等、抑制されているため、今後も継続していく。</t>
  </si>
  <si>
    <t>当院の建物は、平成4～7年に多額の費用を投じて建設されたため、有形固定資産減価償却率及び1床当たりの有形固定資産は類似病院と比較して高い状況にある。器械備品については、平成28年度に策定した「新五戸総合病院改革プラン」に基づいた医療機器等の導入を進めており、減価償却率は減少傾向である。今後も収支バランスを考慮しながら、計画的に更新していく。</t>
    <rPh sb="0" eb="2">
      <t>トウイン</t>
    </rPh>
    <rPh sb="3" eb="5">
      <t>タテモノ</t>
    </rPh>
    <rPh sb="7" eb="9">
      <t>ヘイセイ</t>
    </rPh>
    <rPh sb="12" eb="13">
      <t>ネン</t>
    </rPh>
    <rPh sb="14" eb="16">
      <t>タガク</t>
    </rPh>
    <rPh sb="17" eb="19">
      <t>ヒヨウ</t>
    </rPh>
    <rPh sb="20" eb="21">
      <t>トウ</t>
    </rPh>
    <rPh sb="23" eb="25">
      <t>ケンセツ</t>
    </rPh>
    <rPh sb="31" eb="33">
      <t>ユウケイ</t>
    </rPh>
    <rPh sb="33" eb="35">
      <t>コテイ</t>
    </rPh>
    <rPh sb="35" eb="37">
      <t>シサン</t>
    </rPh>
    <rPh sb="37" eb="39">
      <t>ゲンカ</t>
    </rPh>
    <rPh sb="39" eb="41">
      <t>ショウキャク</t>
    </rPh>
    <rPh sb="41" eb="42">
      <t>リツ</t>
    </rPh>
    <rPh sb="42" eb="43">
      <t>オヨ</t>
    </rPh>
    <rPh sb="45" eb="46">
      <t>ショウ</t>
    </rPh>
    <rPh sb="46" eb="47">
      <t>ア</t>
    </rPh>
    <rPh sb="50" eb="52">
      <t>ユウケイ</t>
    </rPh>
    <rPh sb="52" eb="54">
      <t>コテイ</t>
    </rPh>
    <rPh sb="54" eb="56">
      <t>シサン</t>
    </rPh>
    <rPh sb="57" eb="59">
      <t>ルイジ</t>
    </rPh>
    <rPh sb="59" eb="61">
      <t>ビョウイン</t>
    </rPh>
    <rPh sb="62" eb="64">
      <t>ヒカク</t>
    </rPh>
    <rPh sb="66" eb="67">
      <t>タカ</t>
    </rPh>
    <rPh sb="68" eb="70">
      <t>ジョウキョウ</t>
    </rPh>
    <rPh sb="74" eb="76">
      <t>キカイ</t>
    </rPh>
    <rPh sb="76" eb="78">
      <t>ビヒン</t>
    </rPh>
    <rPh sb="84" eb="86">
      <t>ヘイセイ</t>
    </rPh>
    <rPh sb="88" eb="90">
      <t>ネンド</t>
    </rPh>
    <rPh sb="91" eb="93">
      <t>サクテイ</t>
    </rPh>
    <rPh sb="96" eb="97">
      <t>シン</t>
    </rPh>
    <rPh sb="97" eb="99">
      <t>ゴノヘ</t>
    </rPh>
    <rPh sb="99" eb="101">
      <t>ソウゴウ</t>
    </rPh>
    <rPh sb="101" eb="103">
      <t>ビョウイン</t>
    </rPh>
    <rPh sb="103" eb="105">
      <t>カイカク</t>
    </rPh>
    <rPh sb="110" eb="111">
      <t>モト</t>
    </rPh>
    <rPh sb="114" eb="116">
      <t>イリョウ</t>
    </rPh>
    <rPh sb="116" eb="118">
      <t>キキ</t>
    </rPh>
    <rPh sb="118" eb="119">
      <t>トウ</t>
    </rPh>
    <rPh sb="120" eb="122">
      <t>ドウニュウ</t>
    </rPh>
    <rPh sb="123" eb="124">
      <t>スス</t>
    </rPh>
    <rPh sb="129" eb="131">
      <t>ゲンカ</t>
    </rPh>
    <rPh sb="131" eb="133">
      <t>ショウキャク</t>
    </rPh>
    <rPh sb="133" eb="134">
      <t>リツ</t>
    </rPh>
    <rPh sb="135" eb="137">
      <t>ゲンショウ</t>
    </rPh>
    <rPh sb="137" eb="139">
      <t>ケイコウ</t>
    </rPh>
    <rPh sb="143" eb="145">
      <t>コンゴ</t>
    </rPh>
    <rPh sb="146" eb="148">
      <t>シュウシ</t>
    </rPh>
    <rPh sb="153" eb="155">
      <t>コウリョ</t>
    </rPh>
    <rPh sb="160" eb="163">
      <t>ケイカクテキ</t>
    </rPh>
    <rPh sb="164" eb="166">
      <t>コウシン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</si>
</sst>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59.4</c:v>
                </c:pt>
                <c:pt idx="1">
                  <c:v>67.099999999999994</c:v>
                </c:pt>
                <c:pt idx="2">
                  <c:v>75.099999999999994</c:v>
                </c:pt>
                <c:pt idx="3">
                  <c:v>79.5</c:v>
                </c:pt>
                <c:pt idx="4">
                  <c:v>66.3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7-484D-B739-18F2C9D55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69.8</c:v>
                </c:pt>
                <c:pt idx="2">
                  <c:v>69.7</c:v>
                </c:pt>
                <c:pt idx="3">
                  <c:v>70.099999999999994</c:v>
                </c:pt>
                <c:pt idx="4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37-484D-B739-18F2C9D55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5989</c:v>
                </c:pt>
                <c:pt idx="1">
                  <c:v>6341</c:v>
                </c:pt>
                <c:pt idx="2">
                  <c:v>6237</c:v>
                </c:pt>
                <c:pt idx="3">
                  <c:v>6085</c:v>
                </c:pt>
                <c:pt idx="4">
                  <c:v>6054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1-42C1-93F2-344767676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10037</c:v>
                </c:pt>
                <c:pt idx="1">
                  <c:v>9976</c:v>
                </c:pt>
                <c:pt idx="2">
                  <c:v>10130</c:v>
                </c:pt>
                <c:pt idx="3">
                  <c:v>10244</c:v>
                </c:pt>
                <c:pt idx="4">
                  <c:v>10602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1-42C1-93F2-344767676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31147</c:v>
                </c:pt>
                <c:pt idx="1">
                  <c:v>31971</c:v>
                </c:pt>
                <c:pt idx="2">
                  <c:v>30617</c:v>
                </c:pt>
                <c:pt idx="3">
                  <c:v>31078</c:v>
                </c:pt>
                <c:pt idx="4">
                  <c:v>31806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B-4815-854C-4E57B121D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32532</c:v>
                </c:pt>
                <c:pt idx="1">
                  <c:v>33492</c:v>
                </c:pt>
                <c:pt idx="2">
                  <c:v>34136</c:v>
                </c:pt>
                <c:pt idx="3">
                  <c:v>34924</c:v>
                </c:pt>
                <c:pt idx="4">
                  <c:v>35788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0B-4815-854C-4E57B121D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222.3</c:v>
                </c:pt>
                <c:pt idx="1">
                  <c:v>202.4</c:v>
                </c:pt>
                <c:pt idx="2">
                  <c:v>195.1</c:v>
                </c:pt>
                <c:pt idx="3">
                  <c:v>190.1</c:v>
                </c:pt>
                <c:pt idx="4">
                  <c:v>211.4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E-4CE3-8A69-21D2C6CB2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118.9</c:v>
                </c:pt>
                <c:pt idx="1">
                  <c:v>119.5</c:v>
                </c:pt>
                <c:pt idx="2">
                  <c:v>116.9</c:v>
                </c:pt>
                <c:pt idx="3">
                  <c:v>117.1</c:v>
                </c:pt>
                <c:pt idx="4">
                  <c:v>120.5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E-4CE3-8A69-21D2C6CB2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82.3</c:v>
                </c:pt>
                <c:pt idx="1">
                  <c:v>89.2</c:v>
                </c:pt>
                <c:pt idx="2">
                  <c:v>93.3</c:v>
                </c:pt>
                <c:pt idx="3">
                  <c:v>96.9</c:v>
                </c:pt>
                <c:pt idx="4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F-4687-9CFD-29B0DFDF2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84.2</c:v>
                </c:pt>
                <c:pt idx="2">
                  <c:v>83.9</c:v>
                </c:pt>
                <c:pt idx="3">
                  <c:v>84</c:v>
                </c:pt>
                <c:pt idx="4">
                  <c:v>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2F-4687-9CFD-29B0DFDF2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88.8</c:v>
                </c:pt>
                <c:pt idx="1">
                  <c:v>95.1</c:v>
                </c:pt>
                <c:pt idx="2">
                  <c:v>98.1</c:v>
                </c:pt>
                <c:pt idx="3">
                  <c:v>101.8</c:v>
                </c:pt>
                <c:pt idx="4">
                  <c:v>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8-4AD4-B173-D38A6C839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96.7</c:v>
                </c:pt>
                <c:pt idx="2">
                  <c:v>96.6</c:v>
                </c:pt>
                <c:pt idx="3">
                  <c:v>97.2</c:v>
                </c:pt>
                <c:pt idx="4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B8-4AD4-B173-D38A6C839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59.9</c:v>
                </c:pt>
                <c:pt idx="1">
                  <c:v>61.5</c:v>
                </c:pt>
                <c:pt idx="2">
                  <c:v>60.9</c:v>
                </c:pt>
                <c:pt idx="3">
                  <c:v>62.3</c:v>
                </c:pt>
                <c:pt idx="4">
                  <c:v>63.5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4-48D2-8E18-0B3E02EFC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52.5</c:v>
                </c:pt>
                <c:pt idx="2">
                  <c:v>53.5</c:v>
                </c:pt>
                <c:pt idx="3">
                  <c:v>54.1</c:v>
                </c:pt>
                <c:pt idx="4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F4-48D2-8E18-0B3E02EFC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85.1</c:v>
                </c:pt>
                <c:pt idx="1">
                  <c:v>84.7</c:v>
                </c:pt>
                <c:pt idx="2">
                  <c:v>71.2</c:v>
                </c:pt>
                <c:pt idx="3">
                  <c:v>70.400000000000006</c:v>
                </c:pt>
                <c:pt idx="4">
                  <c:v>66.900000000000006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F-4E75-950A-A8D3D5FF9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69.7</c:v>
                </c:pt>
                <c:pt idx="2">
                  <c:v>71.3</c:v>
                </c:pt>
                <c:pt idx="3">
                  <c:v>71.400000000000006</c:v>
                </c:pt>
                <c:pt idx="4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8F-4E75-950A-A8D3D5FF9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46928497</c:v>
                </c:pt>
                <c:pt idx="1">
                  <c:v>47020515</c:v>
                </c:pt>
                <c:pt idx="2">
                  <c:v>48191096</c:v>
                </c:pt>
                <c:pt idx="3">
                  <c:v>48947297</c:v>
                </c:pt>
                <c:pt idx="4">
                  <c:v>49193552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E-4129-8416-09431CED2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35730958</c:v>
                </c:pt>
                <c:pt idx="1">
                  <c:v>37752628</c:v>
                </c:pt>
                <c:pt idx="2">
                  <c:v>39094598</c:v>
                </c:pt>
                <c:pt idx="3">
                  <c:v>40683727</c:v>
                </c:pt>
                <c:pt idx="4">
                  <c:v>41891213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DE-4129-8416-09431CED2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15.5</c:v>
                </c:pt>
                <c:pt idx="1">
                  <c:v>14.9</c:v>
                </c:pt>
                <c:pt idx="2">
                  <c:v>13</c:v>
                </c:pt>
                <c:pt idx="3">
                  <c:v>11.1</c:v>
                </c:pt>
                <c:pt idx="4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D-490D-A8A1-6F7849B5C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18.7</c:v>
                </c:pt>
                <c:pt idx="2">
                  <c:v>18.3</c:v>
                </c:pt>
                <c:pt idx="3">
                  <c:v>17.7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7D-490D-A8A1-6F7849B5C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61.7</c:v>
                </c:pt>
                <c:pt idx="1">
                  <c:v>55.8</c:v>
                </c:pt>
                <c:pt idx="2">
                  <c:v>53.6</c:v>
                </c:pt>
                <c:pt idx="3">
                  <c:v>52.4</c:v>
                </c:pt>
                <c:pt idx="4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F-43F0-8233-F79657913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63.4</c:v>
                </c:pt>
                <c:pt idx="2">
                  <c:v>63.4</c:v>
                </c:pt>
                <c:pt idx="3">
                  <c:v>63.7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1F-43F0-8233-F79657913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GU1" zoomScaleNormal="100" zoomScaleSheetLayoutView="70" workbookViewId="0">
      <selection activeCell="NY63" sqref="NY63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青森県五戸町　国保五戸総合病院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100床以上～200床未満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165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9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165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17018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12530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１０：１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120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120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202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88.8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95.1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98.1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101.8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92.5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82.3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89.2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93.3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96.9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87.5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222.3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202.4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195.1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190.1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211.4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59.4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67.099999999999994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75.099999999999994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79.5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66.3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98.3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96.7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96.6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97.2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96.9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85.3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84.2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83.9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84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84.3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118.9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119.5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116.9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117.1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120.5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67.900000000000006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69.8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69.7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70.099999999999994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70.400000000000006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203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204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38">
        <f>データ!BZ7</f>
        <v>31147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データ!CA7</f>
        <v>31971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データ!CB7</f>
        <v>30617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データ!CC7</f>
        <v>31078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データ!CD7</f>
        <v>31806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データ!CK7</f>
        <v>5989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データ!CL7</f>
        <v>6341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データ!CM7</f>
        <v>6237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データ!CN7</f>
        <v>6085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データ!CO7</f>
        <v>6054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61.7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55.8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53.6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52.4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57.6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15.5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14.9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13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11.1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11.4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データ!CE7</f>
        <v>32532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データ!CF7</f>
        <v>33492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データ!CG7</f>
        <v>34136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データ!CH7</f>
        <v>34924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データ!CI7</f>
        <v>35788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データ!CP7</f>
        <v>10037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データ!CQ7</f>
        <v>9976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データ!CR7</f>
        <v>10130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データ!CS7</f>
        <v>10244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データ!CT7</f>
        <v>10602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62.5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63.4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63.4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63.7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63.3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19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18.7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18.3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17.7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17.5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201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H27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H28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H29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H30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R01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H27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H28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H29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H30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R01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H27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H28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H29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H30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R01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56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データ!DR7</f>
        <v>59.9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データ!DS7</f>
        <v>61.5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データ!DT7</f>
        <v>60.9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データ!DU7</f>
        <v>62.3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データ!DV7</f>
        <v>63.5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56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データ!EC7</f>
        <v>85.1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データ!ED7</f>
        <v>84.7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データ!EE7</f>
        <v>71.2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データ!EF7</f>
        <v>70.400000000000006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データ!EG7</f>
        <v>66.900000000000006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56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データ!EN7</f>
        <v>46928497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データ!EO7</f>
        <v>47020515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データ!EP7</f>
        <v>48191096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データ!EQ7</f>
        <v>48947297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データ!ER7</f>
        <v>49193552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58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データ!DW7</f>
        <v>52.4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データ!DX7</f>
        <v>52.5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データ!DY7</f>
        <v>53.5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データ!DZ7</f>
        <v>54.1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データ!EA7</f>
        <v>54.6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58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データ!EH7</f>
        <v>69.2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データ!EI7</f>
        <v>69.7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データ!EJ7</f>
        <v>71.3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データ!EK7</f>
        <v>71.400000000000006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データ!EL7</f>
        <v>71.7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58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データ!ES7</f>
        <v>35730958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データ!ET7</f>
        <v>37752628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データ!EU7</f>
        <v>39094598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データ!EV7</f>
        <v>40683727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データ!EW7</f>
        <v>41891213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93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c3tdZI8pcGjyKNcN5fx3pwBnVhGXdU2fc42Z5/1uwq5SB8lahf/D8SLomkptZb7fw4wuWEvPRK9fFvMlQvvEvg==" saltValue="1yrMY8rvFSj7Kqjw+eVQ2A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 xr:uid="{00000000-0002-0000-0000-000000000000}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94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95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104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105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8" t="s">
        <v>107</v>
      </c>
      <c r="AI4" s="159"/>
      <c r="AJ4" s="159"/>
      <c r="AK4" s="159"/>
      <c r="AL4" s="159"/>
      <c r="AM4" s="159"/>
      <c r="AN4" s="159"/>
      <c r="AO4" s="159"/>
      <c r="AP4" s="159"/>
      <c r="AQ4" s="159"/>
      <c r="AR4" s="160"/>
      <c r="AS4" s="154" t="s">
        <v>108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4" t="s">
        <v>109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8" t="s">
        <v>110</v>
      </c>
      <c r="BP4" s="159"/>
      <c r="BQ4" s="159"/>
      <c r="BR4" s="159"/>
      <c r="BS4" s="159"/>
      <c r="BT4" s="159"/>
      <c r="BU4" s="159"/>
      <c r="BV4" s="159"/>
      <c r="BW4" s="159"/>
      <c r="BX4" s="159"/>
      <c r="BY4" s="160"/>
      <c r="BZ4" s="153" t="s">
        <v>111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4" t="s">
        <v>112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113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114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8" t="s">
        <v>115</v>
      </c>
      <c r="DS4" s="159"/>
      <c r="DT4" s="159"/>
      <c r="DU4" s="159"/>
      <c r="DV4" s="159"/>
      <c r="DW4" s="159"/>
      <c r="DX4" s="159"/>
      <c r="DY4" s="159"/>
      <c r="DZ4" s="159"/>
      <c r="EA4" s="159"/>
      <c r="EB4" s="160"/>
      <c r="EC4" s="153" t="s">
        <v>116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117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153</v>
      </c>
      <c r="AU5" s="62" t="s">
        <v>154</v>
      </c>
      <c r="AV5" s="62" t="s">
        <v>155</v>
      </c>
      <c r="AW5" s="62" t="s">
        <v>156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157</v>
      </c>
      <c r="BE5" s="62" t="s">
        <v>158</v>
      </c>
      <c r="BF5" s="62" t="s">
        <v>159</v>
      </c>
      <c r="BG5" s="62" t="s">
        <v>155</v>
      </c>
      <c r="BH5" s="62" t="s">
        <v>160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161</v>
      </c>
      <c r="BP5" s="62" t="s">
        <v>162</v>
      </c>
      <c r="BQ5" s="62" t="s">
        <v>143</v>
      </c>
      <c r="BR5" s="62" t="s">
        <v>144</v>
      </c>
      <c r="BS5" s="62" t="s">
        <v>163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164</v>
      </c>
      <c r="CA5" s="62" t="s">
        <v>153</v>
      </c>
      <c r="CB5" s="62" t="s">
        <v>165</v>
      </c>
      <c r="CC5" s="62" t="s">
        <v>166</v>
      </c>
      <c r="CD5" s="62" t="s">
        <v>167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168</v>
      </c>
      <c r="CL5" s="62" t="s">
        <v>169</v>
      </c>
      <c r="CM5" s="62" t="s">
        <v>170</v>
      </c>
      <c r="CN5" s="62" t="s">
        <v>171</v>
      </c>
      <c r="CO5" s="62" t="s">
        <v>167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172</v>
      </c>
      <c r="CW5" s="62" t="s">
        <v>158</v>
      </c>
      <c r="CX5" s="62" t="s">
        <v>143</v>
      </c>
      <c r="CY5" s="62" t="s">
        <v>144</v>
      </c>
      <c r="CZ5" s="62" t="s">
        <v>163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141</v>
      </c>
      <c r="DH5" s="62" t="s">
        <v>173</v>
      </c>
      <c r="DI5" s="62" t="s">
        <v>174</v>
      </c>
      <c r="DJ5" s="62" t="s">
        <v>171</v>
      </c>
      <c r="DK5" s="62" t="s">
        <v>175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162</v>
      </c>
      <c r="DT5" s="62" t="s">
        <v>174</v>
      </c>
      <c r="DU5" s="62" t="s">
        <v>155</v>
      </c>
      <c r="DV5" s="62" t="s">
        <v>167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141</v>
      </c>
      <c r="ED5" s="62" t="s">
        <v>158</v>
      </c>
      <c r="EE5" s="62" t="s">
        <v>176</v>
      </c>
      <c r="EF5" s="62" t="s">
        <v>166</v>
      </c>
      <c r="EG5" s="62" t="s">
        <v>160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177</v>
      </c>
      <c r="EN5" s="62" t="s">
        <v>152</v>
      </c>
      <c r="EO5" s="62" t="s">
        <v>178</v>
      </c>
      <c r="EP5" s="62" t="s">
        <v>179</v>
      </c>
      <c r="EQ5" s="62" t="s">
        <v>144</v>
      </c>
      <c r="ER5" s="62" t="s">
        <v>180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</row>
    <row r="6" spans="1:154" s="67" customFormat="1">
      <c r="A6" s="48" t="s">
        <v>181</v>
      </c>
      <c r="B6" s="63">
        <f>B8</f>
        <v>2019</v>
      </c>
      <c r="C6" s="63">
        <f t="shared" ref="C6:M6" si="2">C8</f>
        <v>24422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5" t="str">
        <f>IF(H8&lt;&gt;I8,H8,"")&amp;IF(I8&lt;&gt;J8,I8,"")&amp;"　"&amp;J8</f>
        <v>青森県五戸町　国保五戸総合病院</v>
      </c>
      <c r="I6" s="156"/>
      <c r="J6" s="157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非設置</v>
      </c>
      <c r="P6" s="63" t="str">
        <f>P8</f>
        <v>直営</v>
      </c>
      <c r="Q6" s="64">
        <f t="shared" ref="Q6:AG6" si="3">Q8</f>
        <v>9</v>
      </c>
      <c r="R6" s="63" t="str">
        <f t="shared" si="3"/>
        <v>-</v>
      </c>
      <c r="S6" s="63" t="str">
        <f t="shared" si="3"/>
        <v>訓</v>
      </c>
      <c r="T6" s="63" t="str">
        <f t="shared" si="3"/>
        <v>救</v>
      </c>
      <c r="U6" s="64">
        <f>U8</f>
        <v>17018</v>
      </c>
      <c r="V6" s="64">
        <f>V8</f>
        <v>12530</v>
      </c>
      <c r="W6" s="63" t="str">
        <f>W8</f>
        <v>非該当</v>
      </c>
      <c r="X6" s="63" t="str">
        <f t="shared" si="3"/>
        <v>１０：１</v>
      </c>
      <c r="Y6" s="64">
        <f t="shared" si="3"/>
        <v>165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165</v>
      </c>
      <c r="AE6" s="64">
        <f t="shared" si="3"/>
        <v>120</v>
      </c>
      <c r="AF6" s="64" t="str">
        <f t="shared" si="3"/>
        <v>-</v>
      </c>
      <c r="AG6" s="64">
        <f t="shared" si="3"/>
        <v>120</v>
      </c>
      <c r="AH6" s="65">
        <f>IF(AH8="-",NA(),AH8)</f>
        <v>88.8</v>
      </c>
      <c r="AI6" s="65">
        <f t="shared" ref="AI6:AQ6" si="4">IF(AI8="-",NA(),AI8)</f>
        <v>95.1</v>
      </c>
      <c r="AJ6" s="65">
        <f t="shared" si="4"/>
        <v>98.1</v>
      </c>
      <c r="AK6" s="65">
        <f t="shared" si="4"/>
        <v>101.8</v>
      </c>
      <c r="AL6" s="65">
        <f t="shared" si="4"/>
        <v>92.5</v>
      </c>
      <c r="AM6" s="65">
        <f t="shared" si="4"/>
        <v>98.3</v>
      </c>
      <c r="AN6" s="65">
        <f t="shared" si="4"/>
        <v>96.7</v>
      </c>
      <c r="AO6" s="65">
        <f t="shared" si="4"/>
        <v>96.6</v>
      </c>
      <c r="AP6" s="65">
        <f t="shared" si="4"/>
        <v>97.2</v>
      </c>
      <c r="AQ6" s="65">
        <f t="shared" si="4"/>
        <v>96.9</v>
      </c>
      <c r="AR6" s="65" t="str">
        <f>IF(AR8="-","【-】","【"&amp;SUBSTITUTE(TEXT(AR8,"#,##0.0"),"-","△")&amp;"】")</f>
        <v>【98.2】</v>
      </c>
      <c r="AS6" s="65">
        <f>IF(AS8="-",NA(),AS8)</f>
        <v>82.3</v>
      </c>
      <c r="AT6" s="65">
        <f t="shared" ref="AT6:BB6" si="5">IF(AT8="-",NA(),AT8)</f>
        <v>89.2</v>
      </c>
      <c r="AU6" s="65">
        <f t="shared" si="5"/>
        <v>93.3</v>
      </c>
      <c r="AV6" s="65">
        <f t="shared" si="5"/>
        <v>96.9</v>
      </c>
      <c r="AW6" s="65">
        <f t="shared" si="5"/>
        <v>87.5</v>
      </c>
      <c r="AX6" s="65">
        <f t="shared" si="5"/>
        <v>85.3</v>
      </c>
      <c r="AY6" s="65">
        <f t="shared" si="5"/>
        <v>84.2</v>
      </c>
      <c r="AZ6" s="65">
        <f t="shared" si="5"/>
        <v>83.9</v>
      </c>
      <c r="BA6" s="65">
        <f t="shared" si="5"/>
        <v>84</v>
      </c>
      <c r="BB6" s="65">
        <f t="shared" si="5"/>
        <v>84.3</v>
      </c>
      <c r="BC6" s="65" t="str">
        <f>IF(BC8="-","【-】","【"&amp;SUBSTITUTE(TEXT(BC8,"#,##0.0"),"-","△")&amp;"】")</f>
        <v>【89.5】</v>
      </c>
      <c r="BD6" s="65">
        <f>IF(BD8="-",NA(),BD8)</f>
        <v>222.3</v>
      </c>
      <c r="BE6" s="65">
        <f t="shared" ref="BE6:BM6" si="6">IF(BE8="-",NA(),BE8)</f>
        <v>202.4</v>
      </c>
      <c r="BF6" s="65">
        <f t="shared" si="6"/>
        <v>195.1</v>
      </c>
      <c r="BG6" s="65">
        <f t="shared" si="6"/>
        <v>190.1</v>
      </c>
      <c r="BH6" s="65">
        <f t="shared" si="6"/>
        <v>211.4</v>
      </c>
      <c r="BI6" s="65">
        <f t="shared" si="6"/>
        <v>118.9</v>
      </c>
      <c r="BJ6" s="65">
        <f t="shared" si="6"/>
        <v>119.5</v>
      </c>
      <c r="BK6" s="65">
        <f t="shared" si="6"/>
        <v>116.9</v>
      </c>
      <c r="BL6" s="65">
        <f t="shared" si="6"/>
        <v>117.1</v>
      </c>
      <c r="BM6" s="65">
        <f t="shared" si="6"/>
        <v>120.5</v>
      </c>
      <c r="BN6" s="65" t="str">
        <f>IF(BN8="-","【-】","【"&amp;SUBSTITUTE(TEXT(BN8,"#,##0.0"),"-","△")&amp;"】")</f>
        <v>【59.6】</v>
      </c>
      <c r="BO6" s="65">
        <f>IF(BO8="-",NA(),BO8)</f>
        <v>59.4</v>
      </c>
      <c r="BP6" s="65">
        <f t="shared" ref="BP6:BX6" si="7">IF(BP8="-",NA(),BP8)</f>
        <v>67.099999999999994</v>
      </c>
      <c r="BQ6" s="65">
        <f t="shared" si="7"/>
        <v>75.099999999999994</v>
      </c>
      <c r="BR6" s="65">
        <f t="shared" si="7"/>
        <v>79.5</v>
      </c>
      <c r="BS6" s="65">
        <f t="shared" si="7"/>
        <v>66.3</v>
      </c>
      <c r="BT6" s="65">
        <f t="shared" si="7"/>
        <v>67.900000000000006</v>
      </c>
      <c r="BU6" s="65">
        <f t="shared" si="7"/>
        <v>69.8</v>
      </c>
      <c r="BV6" s="65">
        <f t="shared" si="7"/>
        <v>69.7</v>
      </c>
      <c r="BW6" s="65">
        <f t="shared" si="7"/>
        <v>70.099999999999994</v>
      </c>
      <c r="BX6" s="65">
        <f t="shared" si="7"/>
        <v>70.400000000000006</v>
      </c>
      <c r="BY6" s="65" t="str">
        <f>IF(BY8="-","【-】","【"&amp;SUBSTITUTE(TEXT(BY8,"#,##0.0"),"-","△")&amp;"】")</f>
        <v>【74.7】</v>
      </c>
      <c r="BZ6" s="66">
        <f>IF(BZ8="-",NA(),BZ8)</f>
        <v>31147</v>
      </c>
      <c r="CA6" s="66">
        <f t="shared" ref="CA6:CI6" si="8">IF(CA8="-",NA(),CA8)</f>
        <v>31971</v>
      </c>
      <c r="CB6" s="66">
        <f t="shared" si="8"/>
        <v>30617</v>
      </c>
      <c r="CC6" s="66">
        <f t="shared" si="8"/>
        <v>31078</v>
      </c>
      <c r="CD6" s="66">
        <f t="shared" si="8"/>
        <v>31806</v>
      </c>
      <c r="CE6" s="66">
        <f t="shared" si="8"/>
        <v>32532</v>
      </c>
      <c r="CF6" s="66">
        <f t="shared" si="8"/>
        <v>33492</v>
      </c>
      <c r="CG6" s="66">
        <f t="shared" si="8"/>
        <v>34136</v>
      </c>
      <c r="CH6" s="66">
        <f t="shared" si="8"/>
        <v>34924</v>
      </c>
      <c r="CI6" s="66">
        <f t="shared" si="8"/>
        <v>35788</v>
      </c>
      <c r="CJ6" s="65" t="str">
        <f>IF(CJ8="-","【-】","【"&amp;SUBSTITUTE(TEXT(CJ8,"#,##0"),"-","△")&amp;"】")</f>
        <v>【53,621】</v>
      </c>
      <c r="CK6" s="66">
        <f>IF(CK8="-",NA(),CK8)</f>
        <v>5989</v>
      </c>
      <c r="CL6" s="66">
        <f t="shared" ref="CL6:CT6" si="9">IF(CL8="-",NA(),CL8)</f>
        <v>6341</v>
      </c>
      <c r="CM6" s="66">
        <f t="shared" si="9"/>
        <v>6237</v>
      </c>
      <c r="CN6" s="66">
        <f t="shared" si="9"/>
        <v>6085</v>
      </c>
      <c r="CO6" s="66">
        <f t="shared" si="9"/>
        <v>6054</v>
      </c>
      <c r="CP6" s="66">
        <f t="shared" si="9"/>
        <v>10037</v>
      </c>
      <c r="CQ6" s="66">
        <f t="shared" si="9"/>
        <v>9976</v>
      </c>
      <c r="CR6" s="66">
        <f t="shared" si="9"/>
        <v>10130</v>
      </c>
      <c r="CS6" s="66">
        <f t="shared" si="9"/>
        <v>10244</v>
      </c>
      <c r="CT6" s="66">
        <f t="shared" si="9"/>
        <v>10602</v>
      </c>
      <c r="CU6" s="65" t="str">
        <f>IF(CU8="-","【-】","【"&amp;SUBSTITUTE(TEXT(CU8,"#,##0"),"-","△")&amp;"】")</f>
        <v>【15,586】</v>
      </c>
      <c r="CV6" s="65">
        <f>IF(CV8="-",NA(),CV8)</f>
        <v>61.7</v>
      </c>
      <c r="CW6" s="65">
        <f t="shared" ref="CW6:DE6" si="10">IF(CW8="-",NA(),CW8)</f>
        <v>55.8</v>
      </c>
      <c r="CX6" s="65">
        <f t="shared" si="10"/>
        <v>53.6</v>
      </c>
      <c r="CY6" s="65">
        <f t="shared" si="10"/>
        <v>52.4</v>
      </c>
      <c r="CZ6" s="65">
        <f t="shared" si="10"/>
        <v>57.6</v>
      </c>
      <c r="DA6" s="65">
        <f t="shared" si="10"/>
        <v>62.5</v>
      </c>
      <c r="DB6" s="65">
        <f t="shared" si="10"/>
        <v>63.4</v>
      </c>
      <c r="DC6" s="65">
        <f t="shared" si="10"/>
        <v>63.4</v>
      </c>
      <c r="DD6" s="65">
        <f t="shared" si="10"/>
        <v>63.7</v>
      </c>
      <c r="DE6" s="65">
        <f t="shared" si="10"/>
        <v>63.3</v>
      </c>
      <c r="DF6" s="65" t="str">
        <f>IF(DF8="-","【-】","【"&amp;SUBSTITUTE(TEXT(DF8,"#,##0.0"),"-","△")&amp;"】")</f>
        <v>【54.6】</v>
      </c>
      <c r="DG6" s="65">
        <f>IF(DG8="-",NA(),DG8)</f>
        <v>15.5</v>
      </c>
      <c r="DH6" s="65">
        <f t="shared" ref="DH6:DP6" si="11">IF(DH8="-",NA(),DH8)</f>
        <v>14.9</v>
      </c>
      <c r="DI6" s="65">
        <f t="shared" si="11"/>
        <v>13</v>
      </c>
      <c r="DJ6" s="65">
        <f t="shared" si="11"/>
        <v>11.1</v>
      </c>
      <c r="DK6" s="65">
        <f t="shared" si="11"/>
        <v>11.4</v>
      </c>
      <c r="DL6" s="65">
        <f t="shared" si="11"/>
        <v>19</v>
      </c>
      <c r="DM6" s="65">
        <f t="shared" si="11"/>
        <v>18.7</v>
      </c>
      <c r="DN6" s="65">
        <f t="shared" si="11"/>
        <v>18.3</v>
      </c>
      <c r="DO6" s="65">
        <f t="shared" si="11"/>
        <v>17.7</v>
      </c>
      <c r="DP6" s="65">
        <f t="shared" si="11"/>
        <v>17.5</v>
      </c>
      <c r="DQ6" s="65" t="str">
        <f>IF(DQ8="-","【-】","【"&amp;SUBSTITUTE(TEXT(DQ8,"#,##0.0"),"-","△")&amp;"】")</f>
        <v>【25.0】</v>
      </c>
      <c r="DR6" s="65">
        <f>IF(DR8="-",NA(),DR8)</f>
        <v>59.9</v>
      </c>
      <c r="DS6" s="65">
        <f t="shared" ref="DS6:EA6" si="12">IF(DS8="-",NA(),DS8)</f>
        <v>61.5</v>
      </c>
      <c r="DT6" s="65">
        <f t="shared" si="12"/>
        <v>60.9</v>
      </c>
      <c r="DU6" s="65">
        <f t="shared" si="12"/>
        <v>62.3</v>
      </c>
      <c r="DV6" s="65">
        <f t="shared" si="12"/>
        <v>63.5</v>
      </c>
      <c r="DW6" s="65">
        <f t="shared" si="12"/>
        <v>52.4</v>
      </c>
      <c r="DX6" s="65">
        <f t="shared" si="12"/>
        <v>52.5</v>
      </c>
      <c r="DY6" s="65">
        <f t="shared" si="12"/>
        <v>53.5</v>
      </c>
      <c r="DZ6" s="65">
        <f t="shared" si="12"/>
        <v>54.1</v>
      </c>
      <c r="EA6" s="65">
        <f t="shared" si="12"/>
        <v>54.6</v>
      </c>
      <c r="EB6" s="65" t="str">
        <f>IF(EB8="-","【-】","【"&amp;SUBSTITUTE(TEXT(EB8,"#,##0.0"),"-","△")&amp;"】")</f>
        <v>【53.5】</v>
      </c>
      <c r="EC6" s="65">
        <f>IF(EC8="-",NA(),EC8)</f>
        <v>85.1</v>
      </c>
      <c r="ED6" s="65">
        <f t="shared" ref="ED6:EL6" si="13">IF(ED8="-",NA(),ED8)</f>
        <v>84.7</v>
      </c>
      <c r="EE6" s="65">
        <f t="shared" si="13"/>
        <v>71.2</v>
      </c>
      <c r="EF6" s="65">
        <f t="shared" si="13"/>
        <v>70.400000000000006</v>
      </c>
      <c r="EG6" s="65">
        <f t="shared" si="13"/>
        <v>66.900000000000006</v>
      </c>
      <c r="EH6" s="65">
        <f t="shared" si="13"/>
        <v>69.2</v>
      </c>
      <c r="EI6" s="65">
        <f t="shared" si="13"/>
        <v>69.7</v>
      </c>
      <c r="EJ6" s="65">
        <f t="shared" si="13"/>
        <v>71.3</v>
      </c>
      <c r="EK6" s="65">
        <f t="shared" si="13"/>
        <v>71.400000000000006</v>
      </c>
      <c r="EL6" s="65">
        <f t="shared" si="13"/>
        <v>71.7</v>
      </c>
      <c r="EM6" s="65" t="str">
        <f>IF(EM8="-","【-】","【"&amp;SUBSTITUTE(TEXT(EM8,"#,##0.0"),"-","△")&amp;"】")</f>
        <v>【70.0】</v>
      </c>
      <c r="EN6" s="66">
        <f>IF(EN8="-",NA(),EN8)</f>
        <v>46928497</v>
      </c>
      <c r="EO6" s="66">
        <f t="shared" ref="EO6:EW6" si="14">IF(EO8="-",NA(),EO8)</f>
        <v>47020515</v>
      </c>
      <c r="EP6" s="66">
        <f t="shared" si="14"/>
        <v>48191096</v>
      </c>
      <c r="EQ6" s="66">
        <f t="shared" si="14"/>
        <v>48947297</v>
      </c>
      <c r="ER6" s="66">
        <f t="shared" si="14"/>
        <v>49193552</v>
      </c>
      <c r="ES6" s="66">
        <f t="shared" si="14"/>
        <v>35730958</v>
      </c>
      <c r="ET6" s="66">
        <f t="shared" si="14"/>
        <v>37752628</v>
      </c>
      <c r="EU6" s="66">
        <f t="shared" si="14"/>
        <v>39094598</v>
      </c>
      <c r="EV6" s="66">
        <f t="shared" si="14"/>
        <v>40683727</v>
      </c>
      <c r="EW6" s="66">
        <f t="shared" si="14"/>
        <v>41891213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182</v>
      </c>
      <c r="B7" s="63">
        <f t="shared" ref="B7:AG7" si="15">B8</f>
        <v>2019</v>
      </c>
      <c r="C7" s="63">
        <f t="shared" si="15"/>
        <v>24422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 t="str">
        <f>O8</f>
        <v>非設置</v>
      </c>
      <c r="P7" s="63" t="str">
        <f>P8</f>
        <v>直営</v>
      </c>
      <c r="Q7" s="64">
        <f t="shared" si="15"/>
        <v>9</v>
      </c>
      <c r="R7" s="63" t="str">
        <f t="shared" si="15"/>
        <v>-</v>
      </c>
      <c r="S7" s="63" t="str">
        <f t="shared" si="15"/>
        <v>訓</v>
      </c>
      <c r="T7" s="63" t="str">
        <f t="shared" si="15"/>
        <v>救</v>
      </c>
      <c r="U7" s="64">
        <f>U8</f>
        <v>17018</v>
      </c>
      <c r="V7" s="64">
        <f>V8</f>
        <v>12530</v>
      </c>
      <c r="W7" s="63" t="str">
        <f>W8</f>
        <v>非該当</v>
      </c>
      <c r="X7" s="63" t="str">
        <f t="shared" si="15"/>
        <v>１０：１</v>
      </c>
      <c r="Y7" s="64">
        <f t="shared" si="15"/>
        <v>165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165</v>
      </c>
      <c r="AE7" s="64">
        <f t="shared" si="15"/>
        <v>120</v>
      </c>
      <c r="AF7" s="64" t="str">
        <f t="shared" si="15"/>
        <v>-</v>
      </c>
      <c r="AG7" s="64">
        <f t="shared" si="15"/>
        <v>120</v>
      </c>
      <c r="AH7" s="65">
        <f>AH8</f>
        <v>88.8</v>
      </c>
      <c r="AI7" s="65">
        <f t="shared" ref="AI7:AQ7" si="16">AI8</f>
        <v>95.1</v>
      </c>
      <c r="AJ7" s="65">
        <f t="shared" si="16"/>
        <v>98.1</v>
      </c>
      <c r="AK7" s="65">
        <f t="shared" si="16"/>
        <v>101.8</v>
      </c>
      <c r="AL7" s="65">
        <f t="shared" si="16"/>
        <v>92.5</v>
      </c>
      <c r="AM7" s="65">
        <f t="shared" si="16"/>
        <v>98.3</v>
      </c>
      <c r="AN7" s="65">
        <f t="shared" si="16"/>
        <v>96.7</v>
      </c>
      <c r="AO7" s="65">
        <f t="shared" si="16"/>
        <v>96.6</v>
      </c>
      <c r="AP7" s="65">
        <f t="shared" si="16"/>
        <v>97.2</v>
      </c>
      <c r="AQ7" s="65">
        <f t="shared" si="16"/>
        <v>96.9</v>
      </c>
      <c r="AR7" s="65"/>
      <c r="AS7" s="65">
        <f>AS8</f>
        <v>82.3</v>
      </c>
      <c r="AT7" s="65">
        <f t="shared" ref="AT7:BB7" si="17">AT8</f>
        <v>89.2</v>
      </c>
      <c r="AU7" s="65">
        <f t="shared" si="17"/>
        <v>93.3</v>
      </c>
      <c r="AV7" s="65">
        <f t="shared" si="17"/>
        <v>96.9</v>
      </c>
      <c r="AW7" s="65">
        <f t="shared" si="17"/>
        <v>87.5</v>
      </c>
      <c r="AX7" s="65">
        <f t="shared" si="17"/>
        <v>85.3</v>
      </c>
      <c r="AY7" s="65">
        <f t="shared" si="17"/>
        <v>84.2</v>
      </c>
      <c r="AZ7" s="65">
        <f t="shared" si="17"/>
        <v>83.9</v>
      </c>
      <c r="BA7" s="65">
        <f t="shared" si="17"/>
        <v>84</v>
      </c>
      <c r="BB7" s="65">
        <f t="shared" si="17"/>
        <v>84.3</v>
      </c>
      <c r="BC7" s="65"/>
      <c r="BD7" s="65">
        <f>BD8</f>
        <v>222.3</v>
      </c>
      <c r="BE7" s="65">
        <f t="shared" ref="BE7:BM7" si="18">BE8</f>
        <v>202.4</v>
      </c>
      <c r="BF7" s="65">
        <f t="shared" si="18"/>
        <v>195.1</v>
      </c>
      <c r="BG7" s="65">
        <f t="shared" si="18"/>
        <v>190.1</v>
      </c>
      <c r="BH7" s="65">
        <f t="shared" si="18"/>
        <v>211.4</v>
      </c>
      <c r="BI7" s="65">
        <f t="shared" si="18"/>
        <v>118.9</v>
      </c>
      <c r="BJ7" s="65">
        <f t="shared" si="18"/>
        <v>119.5</v>
      </c>
      <c r="BK7" s="65">
        <f t="shared" si="18"/>
        <v>116.9</v>
      </c>
      <c r="BL7" s="65">
        <f t="shared" si="18"/>
        <v>117.1</v>
      </c>
      <c r="BM7" s="65">
        <f t="shared" si="18"/>
        <v>120.5</v>
      </c>
      <c r="BN7" s="65"/>
      <c r="BO7" s="65">
        <f>BO8</f>
        <v>59.4</v>
      </c>
      <c r="BP7" s="65">
        <f t="shared" ref="BP7:BX7" si="19">BP8</f>
        <v>67.099999999999994</v>
      </c>
      <c r="BQ7" s="65">
        <f t="shared" si="19"/>
        <v>75.099999999999994</v>
      </c>
      <c r="BR7" s="65">
        <f t="shared" si="19"/>
        <v>79.5</v>
      </c>
      <c r="BS7" s="65">
        <f t="shared" si="19"/>
        <v>66.3</v>
      </c>
      <c r="BT7" s="65">
        <f t="shared" si="19"/>
        <v>67.900000000000006</v>
      </c>
      <c r="BU7" s="65">
        <f t="shared" si="19"/>
        <v>69.8</v>
      </c>
      <c r="BV7" s="65">
        <f t="shared" si="19"/>
        <v>69.7</v>
      </c>
      <c r="BW7" s="65">
        <f t="shared" si="19"/>
        <v>70.099999999999994</v>
      </c>
      <c r="BX7" s="65">
        <f t="shared" si="19"/>
        <v>70.400000000000006</v>
      </c>
      <c r="BY7" s="65"/>
      <c r="BZ7" s="66">
        <f>BZ8</f>
        <v>31147</v>
      </c>
      <c r="CA7" s="66">
        <f t="shared" ref="CA7:CI7" si="20">CA8</f>
        <v>31971</v>
      </c>
      <c r="CB7" s="66">
        <f t="shared" si="20"/>
        <v>30617</v>
      </c>
      <c r="CC7" s="66">
        <f t="shared" si="20"/>
        <v>31078</v>
      </c>
      <c r="CD7" s="66">
        <f t="shared" si="20"/>
        <v>31806</v>
      </c>
      <c r="CE7" s="66">
        <f t="shared" si="20"/>
        <v>32532</v>
      </c>
      <c r="CF7" s="66">
        <f t="shared" si="20"/>
        <v>33492</v>
      </c>
      <c r="CG7" s="66">
        <f t="shared" si="20"/>
        <v>34136</v>
      </c>
      <c r="CH7" s="66">
        <f t="shared" si="20"/>
        <v>34924</v>
      </c>
      <c r="CI7" s="66">
        <f t="shared" si="20"/>
        <v>35788</v>
      </c>
      <c r="CJ7" s="65"/>
      <c r="CK7" s="66">
        <f>CK8</f>
        <v>5989</v>
      </c>
      <c r="CL7" s="66">
        <f t="shared" ref="CL7:CT7" si="21">CL8</f>
        <v>6341</v>
      </c>
      <c r="CM7" s="66">
        <f t="shared" si="21"/>
        <v>6237</v>
      </c>
      <c r="CN7" s="66">
        <f t="shared" si="21"/>
        <v>6085</v>
      </c>
      <c r="CO7" s="66">
        <f t="shared" si="21"/>
        <v>6054</v>
      </c>
      <c r="CP7" s="66">
        <f t="shared" si="21"/>
        <v>10037</v>
      </c>
      <c r="CQ7" s="66">
        <f t="shared" si="21"/>
        <v>9976</v>
      </c>
      <c r="CR7" s="66">
        <f t="shared" si="21"/>
        <v>10130</v>
      </c>
      <c r="CS7" s="66">
        <f t="shared" si="21"/>
        <v>10244</v>
      </c>
      <c r="CT7" s="66">
        <f t="shared" si="21"/>
        <v>10602</v>
      </c>
      <c r="CU7" s="65"/>
      <c r="CV7" s="65">
        <f>CV8</f>
        <v>61.7</v>
      </c>
      <c r="CW7" s="65">
        <f t="shared" ref="CW7:DE7" si="22">CW8</f>
        <v>55.8</v>
      </c>
      <c r="CX7" s="65">
        <f t="shared" si="22"/>
        <v>53.6</v>
      </c>
      <c r="CY7" s="65">
        <f t="shared" si="22"/>
        <v>52.4</v>
      </c>
      <c r="CZ7" s="65">
        <f t="shared" si="22"/>
        <v>57.6</v>
      </c>
      <c r="DA7" s="65">
        <f t="shared" si="22"/>
        <v>62.5</v>
      </c>
      <c r="DB7" s="65">
        <f t="shared" si="22"/>
        <v>63.4</v>
      </c>
      <c r="DC7" s="65">
        <f t="shared" si="22"/>
        <v>63.4</v>
      </c>
      <c r="DD7" s="65">
        <f t="shared" si="22"/>
        <v>63.7</v>
      </c>
      <c r="DE7" s="65">
        <f t="shared" si="22"/>
        <v>63.3</v>
      </c>
      <c r="DF7" s="65"/>
      <c r="DG7" s="65">
        <f>DG8</f>
        <v>15.5</v>
      </c>
      <c r="DH7" s="65">
        <f t="shared" ref="DH7:DP7" si="23">DH8</f>
        <v>14.9</v>
      </c>
      <c r="DI7" s="65">
        <f t="shared" si="23"/>
        <v>13</v>
      </c>
      <c r="DJ7" s="65">
        <f t="shared" si="23"/>
        <v>11.1</v>
      </c>
      <c r="DK7" s="65">
        <f t="shared" si="23"/>
        <v>11.4</v>
      </c>
      <c r="DL7" s="65">
        <f t="shared" si="23"/>
        <v>19</v>
      </c>
      <c r="DM7" s="65">
        <f t="shared" si="23"/>
        <v>18.7</v>
      </c>
      <c r="DN7" s="65">
        <f t="shared" si="23"/>
        <v>18.3</v>
      </c>
      <c r="DO7" s="65">
        <f t="shared" si="23"/>
        <v>17.7</v>
      </c>
      <c r="DP7" s="65">
        <f t="shared" si="23"/>
        <v>17.5</v>
      </c>
      <c r="DQ7" s="65"/>
      <c r="DR7" s="65">
        <f>DR8</f>
        <v>59.9</v>
      </c>
      <c r="DS7" s="65">
        <f t="shared" ref="DS7:EA7" si="24">DS8</f>
        <v>61.5</v>
      </c>
      <c r="DT7" s="65">
        <f t="shared" si="24"/>
        <v>60.9</v>
      </c>
      <c r="DU7" s="65">
        <f t="shared" si="24"/>
        <v>62.3</v>
      </c>
      <c r="DV7" s="65">
        <f t="shared" si="24"/>
        <v>63.5</v>
      </c>
      <c r="DW7" s="65">
        <f t="shared" si="24"/>
        <v>52.4</v>
      </c>
      <c r="DX7" s="65">
        <f t="shared" si="24"/>
        <v>52.5</v>
      </c>
      <c r="DY7" s="65">
        <f t="shared" si="24"/>
        <v>53.5</v>
      </c>
      <c r="DZ7" s="65">
        <f t="shared" si="24"/>
        <v>54.1</v>
      </c>
      <c r="EA7" s="65">
        <f t="shared" si="24"/>
        <v>54.6</v>
      </c>
      <c r="EB7" s="65"/>
      <c r="EC7" s="65">
        <f>EC8</f>
        <v>85.1</v>
      </c>
      <c r="ED7" s="65">
        <f t="shared" ref="ED7:EL7" si="25">ED8</f>
        <v>84.7</v>
      </c>
      <c r="EE7" s="65">
        <f t="shared" si="25"/>
        <v>71.2</v>
      </c>
      <c r="EF7" s="65">
        <f t="shared" si="25"/>
        <v>70.400000000000006</v>
      </c>
      <c r="EG7" s="65">
        <f t="shared" si="25"/>
        <v>66.900000000000006</v>
      </c>
      <c r="EH7" s="65">
        <f t="shared" si="25"/>
        <v>69.2</v>
      </c>
      <c r="EI7" s="65">
        <f t="shared" si="25"/>
        <v>69.7</v>
      </c>
      <c r="EJ7" s="65">
        <f t="shared" si="25"/>
        <v>71.3</v>
      </c>
      <c r="EK7" s="65">
        <f t="shared" si="25"/>
        <v>71.400000000000006</v>
      </c>
      <c r="EL7" s="65">
        <f t="shared" si="25"/>
        <v>71.7</v>
      </c>
      <c r="EM7" s="65"/>
      <c r="EN7" s="66">
        <f>EN8</f>
        <v>46928497</v>
      </c>
      <c r="EO7" s="66">
        <f t="shared" ref="EO7:EW7" si="26">EO8</f>
        <v>47020515</v>
      </c>
      <c r="EP7" s="66">
        <f t="shared" si="26"/>
        <v>48191096</v>
      </c>
      <c r="EQ7" s="66">
        <f t="shared" si="26"/>
        <v>48947297</v>
      </c>
      <c r="ER7" s="66">
        <f t="shared" si="26"/>
        <v>49193552</v>
      </c>
      <c r="ES7" s="66">
        <f t="shared" si="26"/>
        <v>35730958</v>
      </c>
      <c r="ET7" s="66">
        <f t="shared" si="26"/>
        <v>37752628</v>
      </c>
      <c r="EU7" s="66">
        <f t="shared" si="26"/>
        <v>39094598</v>
      </c>
      <c r="EV7" s="66">
        <f t="shared" si="26"/>
        <v>40683727</v>
      </c>
      <c r="EW7" s="66">
        <f t="shared" si="26"/>
        <v>41891213</v>
      </c>
      <c r="EX7" s="66"/>
    </row>
    <row r="8" spans="1:154" s="67" customFormat="1">
      <c r="A8" s="48"/>
      <c r="B8" s="68">
        <v>2019</v>
      </c>
      <c r="C8" s="68">
        <v>24422</v>
      </c>
      <c r="D8" s="68">
        <v>46</v>
      </c>
      <c r="E8" s="68">
        <v>6</v>
      </c>
      <c r="F8" s="68">
        <v>0</v>
      </c>
      <c r="G8" s="68">
        <v>1</v>
      </c>
      <c r="H8" s="68" t="s">
        <v>183</v>
      </c>
      <c r="I8" s="68" t="s">
        <v>184</v>
      </c>
      <c r="J8" s="68" t="s">
        <v>185</v>
      </c>
      <c r="K8" s="68" t="s">
        <v>186</v>
      </c>
      <c r="L8" s="68" t="s">
        <v>187</v>
      </c>
      <c r="M8" s="68" t="s">
        <v>188</v>
      </c>
      <c r="N8" s="68" t="s">
        <v>189</v>
      </c>
      <c r="O8" s="68" t="s">
        <v>190</v>
      </c>
      <c r="P8" s="68" t="s">
        <v>191</v>
      </c>
      <c r="Q8" s="69">
        <v>9</v>
      </c>
      <c r="R8" s="68" t="s">
        <v>38</v>
      </c>
      <c r="S8" s="68" t="s">
        <v>192</v>
      </c>
      <c r="T8" s="68" t="s">
        <v>193</v>
      </c>
      <c r="U8" s="69">
        <v>17018</v>
      </c>
      <c r="V8" s="69">
        <v>12530</v>
      </c>
      <c r="W8" s="68" t="s">
        <v>194</v>
      </c>
      <c r="X8" s="70" t="s">
        <v>195</v>
      </c>
      <c r="Y8" s="69">
        <v>165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165</v>
      </c>
      <c r="AE8" s="69">
        <v>120</v>
      </c>
      <c r="AF8" s="69" t="s">
        <v>38</v>
      </c>
      <c r="AG8" s="69">
        <v>120</v>
      </c>
      <c r="AH8" s="71">
        <v>88.8</v>
      </c>
      <c r="AI8" s="71">
        <v>95.1</v>
      </c>
      <c r="AJ8" s="71">
        <v>98.1</v>
      </c>
      <c r="AK8" s="71">
        <v>101.8</v>
      </c>
      <c r="AL8" s="71">
        <v>92.5</v>
      </c>
      <c r="AM8" s="71">
        <v>98.3</v>
      </c>
      <c r="AN8" s="71">
        <v>96.7</v>
      </c>
      <c r="AO8" s="71">
        <v>96.6</v>
      </c>
      <c r="AP8" s="71">
        <v>97.2</v>
      </c>
      <c r="AQ8" s="71">
        <v>96.9</v>
      </c>
      <c r="AR8" s="71">
        <v>98.2</v>
      </c>
      <c r="AS8" s="71">
        <v>82.3</v>
      </c>
      <c r="AT8" s="71">
        <v>89.2</v>
      </c>
      <c r="AU8" s="71">
        <v>93.3</v>
      </c>
      <c r="AV8" s="71">
        <v>96.9</v>
      </c>
      <c r="AW8" s="71">
        <v>87.5</v>
      </c>
      <c r="AX8" s="71">
        <v>85.3</v>
      </c>
      <c r="AY8" s="71">
        <v>84.2</v>
      </c>
      <c r="AZ8" s="71">
        <v>83.9</v>
      </c>
      <c r="BA8" s="71">
        <v>84</v>
      </c>
      <c r="BB8" s="71">
        <v>84.3</v>
      </c>
      <c r="BC8" s="71">
        <v>89.5</v>
      </c>
      <c r="BD8" s="72">
        <v>222.3</v>
      </c>
      <c r="BE8" s="72">
        <v>202.4</v>
      </c>
      <c r="BF8" s="72">
        <v>195.1</v>
      </c>
      <c r="BG8" s="72">
        <v>190.1</v>
      </c>
      <c r="BH8" s="72">
        <v>211.4</v>
      </c>
      <c r="BI8" s="72">
        <v>118.9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59.6</v>
      </c>
      <c r="BO8" s="71">
        <v>59.4</v>
      </c>
      <c r="BP8" s="71">
        <v>67.099999999999994</v>
      </c>
      <c r="BQ8" s="71">
        <v>75.099999999999994</v>
      </c>
      <c r="BR8" s="71">
        <v>79.5</v>
      </c>
      <c r="BS8" s="71">
        <v>66.3</v>
      </c>
      <c r="BT8" s="71">
        <v>67.900000000000006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74.7</v>
      </c>
      <c r="BZ8" s="72">
        <v>31147</v>
      </c>
      <c r="CA8" s="72">
        <v>31971</v>
      </c>
      <c r="CB8" s="72">
        <v>30617</v>
      </c>
      <c r="CC8" s="72">
        <v>31078</v>
      </c>
      <c r="CD8" s="72">
        <v>31806</v>
      </c>
      <c r="CE8" s="72">
        <v>32532</v>
      </c>
      <c r="CF8" s="72">
        <v>33492</v>
      </c>
      <c r="CG8" s="72">
        <v>34136</v>
      </c>
      <c r="CH8" s="72">
        <v>34924</v>
      </c>
      <c r="CI8" s="72">
        <v>35788</v>
      </c>
      <c r="CJ8" s="71">
        <v>53621</v>
      </c>
      <c r="CK8" s="72">
        <v>5989</v>
      </c>
      <c r="CL8" s="72">
        <v>6341</v>
      </c>
      <c r="CM8" s="72">
        <v>6237</v>
      </c>
      <c r="CN8" s="72">
        <v>6085</v>
      </c>
      <c r="CO8" s="72">
        <v>6054</v>
      </c>
      <c r="CP8" s="72">
        <v>10037</v>
      </c>
      <c r="CQ8" s="72">
        <v>9976</v>
      </c>
      <c r="CR8" s="72">
        <v>10130</v>
      </c>
      <c r="CS8" s="72">
        <v>10244</v>
      </c>
      <c r="CT8" s="72">
        <v>10602</v>
      </c>
      <c r="CU8" s="71">
        <v>15586</v>
      </c>
      <c r="CV8" s="72">
        <v>61.7</v>
      </c>
      <c r="CW8" s="72">
        <v>55.8</v>
      </c>
      <c r="CX8" s="72">
        <v>53.6</v>
      </c>
      <c r="CY8" s="72">
        <v>52.4</v>
      </c>
      <c r="CZ8" s="72">
        <v>57.6</v>
      </c>
      <c r="DA8" s="72">
        <v>62.5</v>
      </c>
      <c r="DB8" s="72">
        <v>63.4</v>
      </c>
      <c r="DC8" s="72">
        <v>63.4</v>
      </c>
      <c r="DD8" s="72">
        <v>63.7</v>
      </c>
      <c r="DE8" s="72">
        <v>63.3</v>
      </c>
      <c r="DF8" s="72">
        <v>54.6</v>
      </c>
      <c r="DG8" s="72">
        <v>15.5</v>
      </c>
      <c r="DH8" s="72">
        <v>14.9</v>
      </c>
      <c r="DI8" s="72">
        <v>13</v>
      </c>
      <c r="DJ8" s="72">
        <v>11.1</v>
      </c>
      <c r="DK8" s="72">
        <v>11.4</v>
      </c>
      <c r="DL8" s="72">
        <v>19</v>
      </c>
      <c r="DM8" s="72">
        <v>18.7</v>
      </c>
      <c r="DN8" s="72">
        <v>18.3</v>
      </c>
      <c r="DO8" s="72">
        <v>17.7</v>
      </c>
      <c r="DP8" s="72">
        <v>17.5</v>
      </c>
      <c r="DQ8" s="72">
        <v>25</v>
      </c>
      <c r="DR8" s="71">
        <v>59.9</v>
      </c>
      <c r="DS8" s="71">
        <v>61.5</v>
      </c>
      <c r="DT8" s="71">
        <v>60.9</v>
      </c>
      <c r="DU8" s="71">
        <v>62.3</v>
      </c>
      <c r="DV8" s="71">
        <v>63.5</v>
      </c>
      <c r="DW8" s="71">
        <v>52.4</v>
      </c>
      <c r="DX8" s="71">
        <v>52.5</v>
      </c>
      <c r="DY8" s="71">
        <v>53.5</v>
      </c>
      <c r="DZ8" s="71">
        <v>54.1</v>
      </c>
      <c r="EA8" s="71">
        <v>54.6</v>
      </c>
      <c r="EB8" s="71">
        <v>53.5</v>
      </c>
      <c r="EC8" s="71">
        <v>85.1</v>
      </c>
      <c r="ED8" s="71">
        <v>84.7</v>
      </c>
      <c r="EE8" s="71">
        <v>71.2</v>
      </c>
      <c r="EF8" s="71">
        <v>70.400000000000006</v>
      </c>
      <c r="EG8" s="71">
        <v>66.900000000000006</v>
      </c>
      <c r="EH8" s="71">
        <v>69.2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70</v>
      </c>
      <c r="EN8" s="72">
        <v>46928497</v>
      </c>
      <c r="EO8" s="72">
        <v>47020515</v>
      </c>
      <c r="EP8" s="72">
        <v>48191096</v>
      </c>
      <c r="EQ8" s="72">
        <v>48947297</v>
      </c>
      <c r="ER8" s="72">
        <v>49193552</v>
      </c>
      <c r="ES8" s="72">
        <v>35730958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196</v>
      </c>
      <c r="C10" s="77" t="s">
        <v>197</v>
      </c>
      <c r="D10" s="77" t="s">
        <v>198</v>
      </c>
      <c r="E10" s="77" t="s">
        <v>199</v>
      </c>
      <c r="F10" s="77" t="s">
        <v>200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総合病院</cp:lastModifiedBy>
  <cp:lastPrinted>2021-01-26T10:31:24Z</cp:lastPrinted>
  <dcterms:created xsi:type="dcterms:W3CDTF">2020-12-15T03:50:07Z</dcterms:created>
  <dcterms:modified xsi:type="dcterms:W3CDTF">2021-02-04T01:36:08Z</dcterms:modified>
  <cp:category/>
</cp:coreProperties>
</file>