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sv-data01\08_建設G限定\市町村課\210112_公営企業に係る経営比較分析表（令和元年度決算）の分析等について\4503新郷村_経営比較分析表【令和元年度】\"/>
    </mc:Choice>
  </mc:AlternateContent>
  <xr:revisionPtr revIDLastSave="0" documentId="13_ncr:1_{C026AC45-30AC-40AD-975A-E7DCFFB493CE}" xr6:coauthVersionLast="45" xr6:coauthVersionMax="45" xr10:uidLastSave="{00000000-0000-0000-0000-000000000000}"/>
  <workbookProtection workbookAlgorithmName="SHA-512" workbookHashValue="m/5dSm2TH/GEBliQm0W+j3bKIKQGdjgnaIY9TFN8VnTVHxxLgy7TGGd+ecpW3x38FfO/hmsafQgyoEX7t19QFg==" workbookSaltValue="RsQKPIUxy+IT03gmaL6QiA==" workbookSpinCount="100000" lockStructure="1"/>
  <bookViews>
    <workbookView xWindow="-120" yWindow="-120" windowWidth="20730" windowHeight="1131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O6" i="5"/>
  <c r="I10" i="4" s="1"/>
  <c r="N6" i="5"/>
  <c r="M6" i="5"/>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E85" i="4"/>
  <c r="BB10" i="4"/>
  <c r="AT10" i="4"/>
  <c r="W10" i="4"/>
  <c r="P10" i="4"/>
  <c r="B10" i="4"/>
  <c r="AT8" i="4"/>
  <c r="AL8" i="4"/>
  <c r="AD8" i="4"/>
  <c r="P8" i="4"/>
  <c r="I8"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<sst xmlns="http://schemas.openxmlformats.org/spreadsheetml/2006/main" count="233" uniqueCount="117">
  <si>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</si>
  <si>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</si>
  <si>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</si>
  <si>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</si>
  <si>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</si>
  <si>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</si>
  <si>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</si>
  <si>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</si>
  <si>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</si>
  <si>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</si>
  <si>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</si>
  <si>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</si>
  <si>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</si>
  <si>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</si>
  <si>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</si>
  <si>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</si>
  <si>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</si>
  <si>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</si>
  <si>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</si>
  <si>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</si>
  <si>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</si>
  <si>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</si>
  <si>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</si>
  <si>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</si>
  <si>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</si>
  <si>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</si>
  <si>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</si>
  <si>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</si>
  <si>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</si>
  <si>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</si>
  <si>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</si>
  <si>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</si>
  <si>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</si>
  <si>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</si>
  <si>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</si>
  <si>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</si>
  <si>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</si>
  <si>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</si>
  <si>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</si>
  <si>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</si>
  <si>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</si>
  <si>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</si>
  <si>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</si>
  <si>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</si>
  <si>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</si>
  <si>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</si>
  <si>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</si>
  <si>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</si>
  <si>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</si>
  <si>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</si>
  <si>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</si>
  <si>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</si>
  <si>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</si>
  <si>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</si>
  <si>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</si>
  <si>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</si>
  <si>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</si>
  <si>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</si>
  <si>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</si>
  <si>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</si>
  <si>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</si>
  <si>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</si>
  <si>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</si>
  <si>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</si>
  <si>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</si>
  <si>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</si>
  <si>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</si>
  <si>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</si>
  <si>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</si>
  <si>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</si>
  <si>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</si>
  <si>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</si>
  <si>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</si>
  <si>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</si>
  <si>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</si>
  <si>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</si>
  <si>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</si>
  <si>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</si>
  <si>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</si>
  <si>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</si>
  <si>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</si>
  <si>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</si>
  <si>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</si>
  <si>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</si>
  <si>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</si>
  <si>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</si>
  <si>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</si>
  <si>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</si>
  <si>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</si>
  <si>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</si>
  <si>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</si>
  <si>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</si>
  <si>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</si>
  <si>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</si>
  <si>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</si>
  <si>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</si>
  <si>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新郷村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</si>
  <si>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</si>
  <si>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</si>
  <si>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</si>
  <si>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</si>
  <si>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</si>
  <si>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</si>
  <si>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</si>
  <si>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</si>
  <si>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</si>
  <si>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</si>
  <si>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</si>
  <si>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</si>
  <si>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</si>
  <si>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</si>
  <si>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</si>
  <si>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</si>
  <si>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</si>
  <si>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管路施設は、建設から10年から25年程度の経過であり更新時期には至っていない。今後は需要度や経過年数を踏まえて、管路の点検診断を実施し適切な時期に管路の老朽化対策を推し進める必要がある。
　機械・電気設備については、15年以上経過しているものあり、計画的な更新や長寿命化を図る必要がある。
</t>
    <rPh sb="0" eb="1">
      <t>カン</t>
    </rPh>
    <phoneticPr fontId="4"/>
  </si>
  <si>
    <t xml:space="preserve"> 経常収支比率は、類似団体平均より低くなっている。理由として、地方債償還の減少により平成28年度までは改善傾向にあったが、平成29年度以降は簡易水道統合事業を実施したことによるものと考えられる。
 企業債残高対給水収益比率は平成28年度までは、類似団体の1/2程度であったが、簡易水道統合事業の実施により、今後は地方債償還の増加が見込まれる。
 給水原価は、滅菌のみの施設が多く、類似団体と比較して８割程度の浄水費用となっている。
 施設利用率については、平成28年度までは類似団体より利用率が低かったが平成29年度以降は簡易水道統合事業の実施により類似団体と同程度となっている。
 有収率については、管路施設が比較的新しいことから類似団体平均値より概ね良好である。
 平成27年度から簡易水道統合事業を実施しており、今後さらに建設投資の増加が見込まれる。
</t>
    <rPh sb="17" eb="18">
      <t>ヒク</t>
    </rPh>
    <rPh sb="25" eb="27">
      <t>リユウ</t>
    </rPh>
    <rPh sb="91" eb="92">
      <t>カンガ</t>
    </rPh>
    <rPh sb="146" eb="148">
      <t>コンゴ</t>
    </rPh>
    <rPh sb="149" eb="152">
      <t>チホウサイ</t>
    </rPh>
    <rPh sb="152" eb="154">
      <t>ショウカン</t>
    </rPh>
    <rPh sb="155" eb="157">
      <t>ゾウカ</t>
    </rPh>
    <rPh sb="158" eb="160">
      <t>ミコ</t>
    </rPh>
    <rPh sb="166" eb="168">
      <t>シュウシ</t>
    </rPh>
    <rPh sb="168" eb="170">
      <t>ヒリツ</t>
    </rPh>
    <rPh sb="190" eb="192">
      <t>ルイジ</t>
    </rPh>
    <rPh sb="192" eb="194">
      <t>ダンタイ</t>
    </rPh>
    <rPh sb="195" eb="197">
      <t>ヒカク</t>
    </rPh>
    <rPh sb="200" eb="201">
      <t>ワリ</t>
    </rPh>
    <rPh sb="201" eb="203">
      <t>テイド</t>
    </rPh>
    <rPh sb="204" eb="206">
      <t>ジョウスイ</t>
    </rPh>
    <rPh sb="206" eb="208">
      <t>ヒヨウ</t>
    </rPh>
    <phoneticPr fontId="4"/>
  </si>
  <si>
    <t xml:space="preserve">　過疎化や高齢化により、水需要が減少しているため、今後料金体系の見直しや施設の統廃合により、給水収益の改善を図る必要がある。
　水道施設は比較的新しい施設が多いものの、建設から40年程度経過する施設もあることから、維持管理コストの低減のために更新事業を適切に実施し、水の安全対策を確実に進める必要がある。
　施設整備に当たっては、建設費・維持費等の最小化に留意するとともに、財政規模に合わせた投資額や平準化に努める。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</si>
</sst>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23-495B-A86E-124777E56C2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0823-495B-A86E-124777E56C2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30.76</c:v>
                </c:pt>
                <c:pt idx="1">
                  <c:v>31.19</c:v>
                </c:pt>
                <c:pt idx="2">
                  <c:v>50.74</c:v>
                </c:pt>
                <c:pt idx="3">
                  <c:v>51.28</c:v>
                </c:pt>
                <c:pt idx="4">
                  <c:v>53.55</c:v>
                </c:pt>
              </c:numCache>
            </c:numRef>
          </c:val>
          <c:extLst>
            <c:ext xmlns:c16="http://schemas.microsoft.com/office/drawing/2014/chart" uri="{C3380CC4-5D6E-409C-BE32-E72D297353CC}">
              <c16:uniqueId val="{00000000-F17C-4FBC-B4FD-063945E8D2A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F17C-4FBC-B4FD-063945E8D2A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84.21</c:v>
                </c:pt>
                <c:pt idx="1">
                  <c:v>84.84</c:v>
                </c:pt>
                <c:pt idx="2">
                  <c:v>88.26</c:v>
                </c:pt>
                <c:pt idx="3">
                  <c:v>86.28</c:v>
                </c:pt>
                <c:pt idx="4">
                  <c:v>79.05</c:v>
                </c:pt>
              </c:numCache>
            </c:numRef>
          </c:val>
          <c:extLst>
            <c:ext xmlns:c16="http://schemas.microsoft.com/office/drawing/2014/chart" uri="{C3380CC4-5D6E-409C-BE32-E72D297353CC}">
              <c16:uniqueId val="{00000000-1100-4813-A9E5-5CC770A7331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1100-4813-A9E5-5CC770A7331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70.58</c:v>
                </c:pt>
                <c:pt idx="1">
                  <c:v>75.56</c:v>
                </c:pt>
                <c:pt idx="2">
                  <c:v>68.44</c:v>
                </c:pt>
                <c:pt idx="3">
                  <c:v>66.459999999999994</c:v>
                </c:pt>
                <c:pt idx="4">
                  <c:v>59.61</c:v>
                </c:pt>
              </c:numCache>
            </c:numRef>
          </c:val>
          <c:extLst>
            <c:ext xmlns:c16="http://schemas.microsoft.com/office/drawing/2014/chart" uri="{C3380CC4-5D6E-409C-BE32-E72D297353CC}">
              <c16:uniqueId val="{00000000-CBA1-4236-AA50-00F6746DD3A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CBA1-4236-AA50-00F6746DD3A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10-4A90-A45B-A4DAF2B6A45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10-4A90-A45B-A4DAF2B6A45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E5-4D6E-B63E-F9AAC72A64B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E5-4D6E-B63E-F9AAC72A64B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95-48B6-A5C0-F2A4B107AAC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95-48B6-A5C0-F2A4B107AAC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1A-4433-832D-2B6F98F56CA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1A-4433-832D-2B6F98F56CA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777.61</c:v>
                </c:pt>
                <c:pt idx="1">
                  <c:v>1030.21</c:v>
                </c:pt>
                <c:pt idx="2">
                  <c:v>1289.6099999999999</c:v>
                </c:pt>
                <c:pt idx="3">
                  <c:v>1323.11</c:v>
                </c:pt>
                <c:pt idx="4">
                  <c:v>1310.51</c:v>
                </c:pt>
              </c:numCache>
            </c:numRef>
          </c:val>
          <c:extLst>
            <c:ext xmlns:c16="http://schemas.microsoft.com/office/drawing/2014/chart" uri="{C3380CC4-5D6E-409C-BE32-E72D297353CC}">
              <c16:uniqueId val="{00000000-3480-4BBC-9F28-05B481DE8E9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3480-4BBC-9F28-05B481DE8E9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62.79</c:v>
                </c:pt>
                <c:pt idx="1">
                  <c:v>67.75</c:v>
                </c:pt>
                <c:pt idx="2">
                  <c:v>61.31</c:v>
                </c:pt>
                <c:pt idx="3">
                  <c:v>59.61</c:v>
                </c:pt>
                <c:pt idx="4">
                  <c:v>53.52</c:v>
                </c:pt>
              </c:numCache>
            </c:numRef>
          </c:val>
          <c:extLst>
            <c:ext xmlns:c16="http://schemas.microsoft.com/office/drawing/2014/chart" uri="{C3380CC4-5D6E-409C-BE32-E72D297353CC}">
              <c16:uniqueId val="{00000000-F3D9-4A2E-96F1-75A20BC5C56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F3D9-4A2E-96F1-75A20BC5C56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243.87</c:v>
                </c:pt>
                <c:pt idx="1">
                  <c:v>226.26</c:v>
                </c:pt>
                <c:pt idx="2">
                  <c:v>250.65</c:v>
                </c:pt>
                <c:pt idx="3">
                  <c:v>258.35000000000002</c:v>
                </c:pt>
                <c:pt idx="4">
                  <c:v>293.61</c:v>
                </c:pt>
              </c:numCache>
            </c:numRef>
          </c:val>
          <c:extLst>
            <c:ext xmlns:c16="http://schemas.microsoft.com/office/drawing/2014/chart" uri="{C3380CC4-5D6E-409C-BE32-E72D297353CC}">
              <c16:uniqueId val="{00000000-6C83-4A6C-8922-0D86B830311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6C83-4A6C-8922-0D86B830311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新郷村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2421</v>
      </c>
      <c r="AM8" s="51"/>
      <c r="AN8" s="51"/>
      <c r="AO8" s="51"/>
      <c r="AP8" s="51"/>
      <c r="AQ8" s="51"/>
      <c r="AR8" s="51"/>
      <c r="AS8" s="51"/>
      <c r="AT8" s="47">
        <f>データ!$S$6</f>
        <v>150.77000000000001</v>
      </c>
      <c r="AU8" s="47"/>
      <c r="AV8" s="47"/>
      <c r="AW8" s="47"/>
      <c r="AX8" s="47"/>
      <c r="AY8" s="47"/>
      <c r="AZ8" s="47"/>
      <c r="BA8" s="47"/>
      <c r="BB8" s="47">
        <f>データ!$T$6</f>
        <v>16.059999999999999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61.55</v>
      </c>
      <c r="Q10" s="47"/>
      <c r="R10" s="47"/>
      <c r="S10" s="47"/>
      <c r="T10" s="47"/>
      <c r="U10" s="47"/>
      <c r="V10" s="47"/>
      <c r="W10" s="51">
        <f>データ!$Q$6</f>
        <v>3080</v>
      </c>
      <c r="X10" s="51"/>
      <c r="Y10" s="51"/>
      <c r="Z10" s="51"/>
      <c r="AA10" s="51"/>
      <c r="AB10" s="51"/>
      <c r="AC10" s="51"/>
      <c r="AD10" s="2"/>
      <c r="AE10" s="2"/>
      <c r="AF10" s="2"/>
      <c r="AG10" s="2"/>
      <c r="AH10" s="2"/>
      <c r="AI10" s="2"/>
      <c r="AJ10" s="2"/>
      <c r="AK10" s="2"/>
      <c r="AL10" s="51">
        <f>データ!$U$6</f>
        <v>1479</v>
      </c>
      <c r="AM10" s="51"/>
      <c r="AN10" s="51"/>
      <c r="AO10" s="51"/>
      <c r="AP10" s="51"/>
      <c r="AQ10" s="51"/>
      <c r="AR10" s="51"/>
      <c r="AS10" s="51"/>
      <c r="AT10" s="47">
        <f>データ!$V$6</f>
        <v>7.64</v>
      </c>
      <c r="AU10" s="47"/>
      <c r="AV10" s="47"/>
      <c r="AW10" s="47"/>
      <c r="AX10" s="47"/>
      <c r="AY10" s="47"/>
      <c r="AZ10" s="47"/>
      <c r="BA10" s="47"/>
      <c r="BB10" s="47">
        <f>データ!$W$6</f>
        <v>193.59</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42</v>
      </c>
      <c r="N85" s="27" t="s">
        <v>43</v>
      </c>
      <c r="O85" s="27" t="str">
        <f>データ!EN6</f>
        <v>【0.56】</v>
      </c>
    </row>
  </sheetData>
  <sheetProtection algorithmName="SHA-512" hashValue="2jHA68BYUBhp7eO9DgZnCTY15D/LXnvP/0sVoWpNfm0vG8txn8TmrTgQ1ub3VzsC4IBjcSaAtD6IwlAQqd4q7A==" saltValue="fMEX9Floq3UT4aD1didho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24503</v>
      </c>
      <c r="D6" s="34">
        <f t="shared" si="3"/>
        <v>47</v>
      </c>
      <c r="E6" s="34">
        <f t="shared" si="3"/>
        <v>1</v>
      </c>
      <c r="F6" s="34">
        <f t="shared" si="3"/>
        <v>0</v>
      </c>
      <c r="G6" s="34">
        <f t="shared" si="3"/>
        <v>0</v>
      </c>
      <c r="H6" s="34" t="str">
        <f t="shared" si="3"/>
        <v>青森県　新郷村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61.55</v>
      </c>
      <c r="Q6" s="35">
        <f t="shared" si="3"/>
        <v>3080</v>
      </c>
      <c r="R6" s="35">
        <f t="shared" si="3"/>
        <v>2421</v>
      </c>
      <c r="S6" s="35">
        <f t="shared" si="3"/>
        <v>150.77000000000001</v>
      </c>
      <c r="T6" s="35">
        <f t="shared" si="3"/>
        <v>16.059999999999999</v>
      </c>
      <c r="U6" s="35">
        <f t="shared" si="3"/>
        <v>1479</v>
      </c>
      <c r="V6" s="35">
        <f t="shared" si="3"/>
        <v>7.64</v>
      </c>
      <c r="W6" s="35">
        <f t="shared" si="3"/>
        <v>193.59</v>
      </c>
      <c r="X6" s="36">
        <f>IF(X7="",NA(),X7)</f>
        <v>70.58</v>
      </c>
      <c r="Y6" s="36">
        <f t="shared" ref="Y6:AG6" si="4">IF(Y7="",NA(),Y7)</f>
        <v>75.56</v>
      </c>
      <c r="Z6" s="36">
        <f t="shared" si="4"/>
        <v>68.44</v>
      </c>
      <c r="AA6" s="36">
        <f t="shared" si="4"/>
        <v>66.459999999999994</v>
      </c>
      <c r="AB6" s="36">
        <f t="shared" si="4"/>
        <v>59.61</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777.61</v>
      </c>
      <c r="BF6" s="36">
        <f t="shared" ref="BF6:BN6" si="7">IF(BF7="",NA(),BF7)</f>
        <v>1030.21</v>
      </c>
      <c r="BG6" s="36">
        <f t="shared" si="7"/>
        <v>1289.6099999999999</v>
      </c>
      <c r="BH6" s="36">
        <f t="shared" si="7"/>
        <v>1323.11</v>
      </c>
      <c r="BI6" s="36">
        <f t="shared" si="7"/>
        <v>1310.51</v>
      </c>
      <c r="BJ6" s="36">
        <f t="shared" si="7"/>
        <v>1510.14</v>
      </c>
      <c r="BK6" s="36">
        <f t="shared" si="7"/>
        <v>1595.62</v>
      </c>
      <c r="BL6" s="36">
        <f t="shared" si="7"/>
        <v>1302.33</v>
      </c>
      <c r="BM6" s="36">
        <f t="shared" si="7"/>
        <v>1274.21</v>
      </c>
      <c r="BN6" s="36">
        <f t="shared" si="7"/>
        <v>1183.92</v>
      </c>
      <c r="BO6" s="35" t="str">
        <f>IF(BO7="","",IF(BO7="-","【-】","【"&amp;SUBSTITUTE(TEXT(BO7,"#,##0.00"),"-","△")&amp;"】"))</f>
        <v>【1,084.05】</v>
      </c>
      <c r="BP6" s="36">
        <f>IF(BP7="",NA(),BP7)</f>
        <v>62.79</v>
      </c>
      <c r="BQ6" s="36">
        <f t="shared" ref="BQ6:BY6" si="8">IF(BQ7="",NA(),BQ7)</f>
        <v>67.75</v>
      </c>
      <c r="BR6" s="36">
        <f t="shared" si="8"/>
        <v>61.31</v>
      </c>
      <c r="BS6" s="36">
        <f t="shared" si="8"/>
        <v>59.61</v>
      </c>
      <c r="BT6" s="36">
        <f t="shared" si="8"/>
        <v>53.52</v>
      </c>
      <c r="BU6" s="36">
        <f t="shared" si="8"/>
        <v>22.67</v>
      </c>
      <c r="BV6" s="36">
        <f t="shared" si="8"/>
        <v>37.92</v>
      </c>
      <c r="BW6" s="36">
        <f t="shared" si="8"/>
        <v>40.89</v>
      </c>
      <c r="BX6" s="36">
        <f t="shared" si="8"/>
        <v>41.25</v>
      </c>
      <c r="BY6" s="36">
        <f t="shared" si="8"/>
        <v>42.5</v>
      </c>
      <c r="BZ6" s="35" t="str">
        <f>IF(BZ7="","",IF(BZ7="-","【-】","【"&amp;SUBSTITUTE(TEXT(BZ7,"#,##0.00"),"-","△")&amp;"】"))</f>
        <v>【53.46】</v>
      </c>
      <c r="CA6" s="36">
        <f>IF(CA7="",NA(),CA7)</f>
        <v>243.87</v>
      </c>
      <c r="CB6" s="36">
        <f t="shared" ref="CB6:CJ6" si="9">IF(CB7="",NA(),CB7)</f>
        <v>226.26</v>
      </c>
      <c r="CC6" s="36">
        <f t="shared" si="9"/>
        <v>250.65</v>
      </c>
      <c r="CD6" s="36">
        <f t="shared" si="9"/>
        <v>258.35000000000002</v>
      </c>
      <c r="CE6" s="36">
        <f t="shared" si="9"/>
        <v>293.61</v>
      </c>
      <c r="CF6" s="36">
        <f t="shared" si="9"/>
        <v>789.62</v>
      </c>
      <c r="CG6" s="36">
        <f t="shared" si="9"/>
        <v>423.18</v>
      </c>
      <c r="CH6" s="36">
        <f t="shared" si="9"/>
        <v>383.2</v>
      </c>
      <c r="CI6" s="36">
        <f t="shared" si="9"/>
        <v>383.25</v>
      </c>
      <c r="CJ6" s="36">
        <f t="shared" si="9"/>
        <v>377.72</v>
      </c>
      <c r="CK6" s="35" t="str">
        <f>IF(CK7="","",IF(CK7="-","【-】","【"&amp;SUBSTITUTE(TEXT(CK7,"#,##0.00"),"-","△")&amp;"】"))</f>
        <v>【300.47】</v>
      </c>
      <c r="CL6" s="36">
        <f>IF(CL7="",NA(),CL7)</f>
        <v>30.76</v>
      </c>
      <c r="CM6" s="36">
        <f t="shared" ref="CM6:CU6" si="10">IF(CM7="",NA(),CM7)</f>
        <v>31.19</v>
      </c>
      <c r="CN6" s="36">
        <f t="shared" si="10"/>
        <v>50.74</v>
      </c>
      <c r="CO6" s="36">
        <f t="shared" si="10"/>
        <v>51.28</v>
      </c>
      <c r="CP6" s="36">
        <f t="shared" si="10"/>
        <v>53.55</v>
      </c>
      <c r="CQ6" s="36">
        <f t="shared" si="10"/>
        <v>48.7</v>
      </c>
      <c r="CR6" s="36">
        <f t="shared" si="10"/>
        <v>46.9</v>
      </c>
      <c r="CS6" s="36">
        <f t="shared" si="10"/>
        <v>47.95</v>
      </c>
      <c r="CT6" s="36">
        <f t="shared" si="10"/>
        <v>48.26</v>
      </c>
      <c r="CU6" s="36">
        <f t="shared" si="10"/>
        <v>48.01</v>
      </c>
      <c r="CV6" s="35" t="str">
        <f>IF(CV7="","",IF(CV7="-","【-】","【"&amp;SUBSTITUTE(TEXT(CV7,"#,##0.00"),"-","△")&amp;"】"))</f>
        <v>【54.90】</v>
      </c>
      <c r="CW6" s="36">
        <f>IF(CW7="",NA(),CW7)</f>
        <v>84.21</v>
      </c>
      <c r="CX6" s="36">
        <f t="shared" ref="CX6:DF6" si="11">IF(CX7="",NA(),CX7)</f>
        <v>84.84</v>
      </c>
      <c r="CY6" s="36">
        <f t="shared" si="11"/>
        <v>88.26</v>
      </c>
      <c r="CZ6" s="36">
        <f t="shared" si="11"/>
        <v>86.28</v>
      </c>
      <c r="DA6" s="36">
        <f t="shared" si="11"/>
        <v>79.05</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24503</v>
      </c>
      <c r="D7" s="38">
        <v>47</v>
      </c>
      <c r="E7" s="38">
        <v>1</v>
      </c>
      <c r="F7" s="38">
        <v>0</v>
      </c>
      <c r="G7" s="38">
        <v>0</v>
      </c>
      <c r="H7" s="38" t="s">
        <v>96</v>
      </c>
      <c r="I7" s="38" t="s">
        <v>97</v>
      </c>
      <c r="J7" s="38" t="s">
        <v>98</v>
      </c>
      <c r="K7" s="38" t="s">
        <v>99</v>
      </c>
      <c r="L7" s="38" t="s">
        <v>100</v>
      </c>
      <c r="M7" s="38" t="s">
        <v>101</v>
      </c>
      <c r="N7" s="39" t="s">
        <v>102</v>
      </c>
      <c r="O7" s="39" t="s">
        <v>103</v>
      </c>
      <c r="P7" s="39">
        <v>61.55</v>
      </c>
      <c r="Q7" s="39">
        <v>3080</v>
      </c>
      <c r="R7" s="39">
        <v>2421</v>
      </c>
      <c r="S7" s="39">
        <v>150.77000000000001</v>
      </c>
      <c r="T7" s="39">
        <v>16.059999999999999</v>
      </c>
      <c r="U7" s="39">
        <v>1479</v>
      </c>
      <c r="V7" s="39">
        <v>7.64</v>
      </c>
      <c r="W7" s="39">
        <v>193.59</v>
      </c>
      <c r="X7" s="39">
        <v>70.58</v>
      </c>
      <c r="Y7" s="39">
        <v>75.56</v>
      </c>
      <c r="Z7" s="39">
        <v>68.44</v>
      </c>
      <c r="AA7" s="39">
        <v>66.459999999999994</v>
      </c>
      <c r="AB7" s="39">
        <v>59.61</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777.61</v>
      </c>
      <c r="BF7" s="39">
        <v>1030.21</v>
      </c>
      <c r="BG7" s="39">
        <v>1289.6099999999999</v>
      </c>
      <c r="BH7" s="39">
        <v>1323.11</v>
      </c>
      <c r="BI7" s="39">
        <v>1310.51</v>
      </c>
      <c r="BJ7" s="39">
        <v>1510.14</v>
      </c>
      <c r="BK7" s="39">
        <v>1595.62</v>
      </c>
      <c r="BL7" s="39">
        <v>1302.33</v>
      </c>
      <c r="BM7" s="39">
        <v>1274.21</v>
      </c>
      <c r="BN7" s="39">
        <v>1183.92</v>
      </c>
      <c r="BO7" s="39">
        <v>1084.05</v>
      </c>
      <c r="BP7" s="39">
        <v>62.79</v>
      </c>
      <c r="BQ7" s="39">
        <v>67.75</v>
      </c>
      <c r="BR7" s="39">
        <v>61.31</v>
      </c>
      <c r="BS7" s="39">
        <v>59.61</v>
      </c>
      <c r="BT7" s="39">
        <v>53.52</v>
      </c>
      <c r="BU7" s="39">
        <v>22.67</v>
      </c>
      <c r="BV7" s="39">
        <v>37.92</v>
      </c>
      <c r="BW7" s="39">
        <v>40.89</v>
      </c>
      <c r="BX7" s="39">
        <v>41.25</v>
      </c>
      <c r="BY7" s="39">
        <v>42.5</v>
      </c>
      <c r="BZ7" s="39">
        <v>53.46</v>
      </c>
      <c r="CA7" s="39">
        <v>243.87</v>
      </c>
      <c r="CB7" s="39">
        <v>226.26</v>
      </c>
      <c r="CC7" s="39">
        <v>250.65</v>
      </c>
      <c r="CD7" s="39">
        <v>258.35000000000002</v>
      </c>
      <c r="CE7" s="39">
        <v>293.61</v>
      </c>
      <c r="CF7" s="39">
        <v>789.62</v>
      </c>
      <c r="CG7" s="39">
        <v>423.18</v>
      </c>
      <c r="CH7" s="39">
        <v>383.2</v>
      </c>
      <c r="CI7" s="39">
        <v>383.25</v>
      </c>
      <c r="CJ7" s="39">
        <v>377.72</v>
      </c>
      <c r="CK7" s="39">
        <v>300.47000000000003</v>
      </c>
      <c r="CL7" s="39">
        <v>30.76</v>
      </c>
      <c r="CM7" s="39">
        <v>31.19</v>
      </c>
      <c r="CN7" s="39">
        <v>50.74</v>
      </c>
      <c r="CO7" s="39">
        <v>51.28</v>
      </c>
      <c r="CP7" s="39">
        <v>53.55</v>
      </c>
      <c r="CQ7" s="39">
        <v>48.7</v>
      </c>
      <c r="CR7" s="39">
        <v>46.9</v>
      </c>
      <c r="CS7" s="39">
        <v>47.95</v>
      </c>
      <c r="CT7" s="39">
        <v>48.26</v>
      </c>
      <c r="CU7" s="39">
        <v>48.01</v>
      </c>
      <c r="CV7" s="39">
        <v>54.9</v>
      </c>
      <c r="CW7" s="39">
        <v>84.21</v>
      </c>
      <c r="CX7" s="39">
        <v>84.84</v>
      </c>
      <c r="CY7" s="39">
        <v>88.26</v>
      </c>
      <c r="CZ7" s="39">
        <v>86.28</v>
      </c>
      <c r="DA7" s="39">
        <v>79.05</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　則男</cp:lastModifiedBy>
  <cp:lastPrinted>2021-01-20T02:23:39Z</cp:lastPrinted>
  <dcterms:created xsi:type="dcterms:W3CDTF">2020-12-04T02:18:52Z</dcterms:created>
  <dcterms:modified xsi:type="dcterms:W3CDTF">2021-02-08T05:39:50Z</dcterms:modified>
  <cp:category/>
</cp:coreProperties>
</file>