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会計係業務\経営比較分析表\R2 経営比較分析表\R2経営比較分析表【提出用】\"/>
    </mc:Choice>
  </mc:AlternateContent>
  <workbookProtection workbookAlgorithmName="SHA-512" workbookHashValue="keRb5g6/T7+s1UK7T3+HwytU8e3bJQlWvllLd1an0X0VTh0NFlZYEXvqL9Y0ObYPAATNioA7uTcCs9GXo5K8Qw==" workbookSaltValue="le2F0xMsAj6XHjND+T71Wg==" workbookSpinCount="100000" lockStructure="1"/>
  <bookViews>
    <workbookView xWindow="0" yWindow="0" windowWidth="28770" windowHeight="11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<sst xmlns="http://schemas.openxmlformats.org/spreadsheetml/2006/main" count="231" uniqueCount="117">
  <si>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</si>
  <si>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</si>
  <si>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</si>
  <si>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</si>
  <si>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</si>
  <si>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</si>
  <si>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</si>
  <si>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</si>
  <si>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</si>
  <si>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</si>
  <si>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</si>
  <si>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</si>
  <si>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</si>
  <si>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</si>
  <si>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</si>
  <si>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</si>
  <si>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</si>
  <si>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</si>
  <si>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</si>
  <si>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</si>
  <si>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</si>
  <si>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</si>
  <si>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</si>
  <si>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</si>
  <si>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</si>
  <si>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</si>
  <si>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</si>
  <si>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</si>
  <si>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</si>
  <si>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</si>
  <si>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</si>
  <si>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</si>
  <si>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</si>
  <si>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</si>
  <si>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</si>
  <si>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</si>
  <si>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</si>
  <si>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</si>
  <si>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</si>
  <si>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</si>
  <si>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</si>
  <si>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</si>
  <si>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</si>
  <si>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</si>
  <si>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</si>
  <si>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</si>
  <si>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</si>
  <si>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</si>
  <si>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</si>
  <si>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</si>
  <si>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</si>
  <si>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</si>
  <si>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</si>
  <si>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</si>
  <si>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</si>
  <si>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</si>
  <si>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</si>
  <si>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</si>
  <si>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</si>
  <si>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</si>
  <si>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</si>
  <si>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</si>
  <si>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</si>
  <si>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</si>
  <si>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</si>
  <si>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</si>
  <si>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</si>
  <si>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</si>
  <si>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</si>
  <si>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</si>
  <si>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</si>
  <si>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</si>
  <si>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</si>
  <si>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</si>
  <si>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</si>
  <si>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</si>
  <si>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</si>
  <si>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</si>
  <si>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</si>
  <si>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</si>
  <si>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</si>
  <si>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</si>
  <si>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</si>
  <si>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</si>
  <si>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</si>
  <si>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</si>
  <si>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</si>
  <si>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</si>
  <si>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</si>
  <si>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</si>
  <si>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</si>
  <si>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</si>
  <si>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</si>
  <si>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</si>
  <si>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</si>
  <si>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</si>
  <si>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</si>
  <si>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</si>
  <si>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</si>
  <si>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</si>
  <si>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</si>
  <si>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</si>
  <si>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</si>
  <si>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</si>
  <si>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</si>
  <si>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</si>
  <si>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</si>
  <si>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</si>
  <si>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</si>
  <si>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</si>
  <si>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</si>
  <si>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</si>
  <si>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</si>
  <si>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</si>
  <si>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「有形固定資産減価償却率」は増加傾向にあり、類似団体より高い水準で推移している。
「管渠老朽化率」「管渠改善率」は供用開始から20年であるため耐用年数（50年）を超えている管渠がなく、未だ０％である。
</t>
    <rPh sb="50" eb="52">
      <t>カンキョ</t>
    </rPh>
    <rPh sb="52" eb="54">
      <t>カイゼン</t>
    </rPh>
    <rPh sb="54" eb="55">
      <t>リツ</t>
    </rPh>
    <phoneticPr fontId="4"/>
  </si>
  <si>
    <t>今年度コロナウイルス感染症の影響による収入減少等に係る下水道使用料減免の実施により収益が減少並びに繰入金の減に対し維持管理に係る費用が増加したことにより、どの項目においても類似団体より不良な状態となっている。令和3年度以降は使用料減免の実施予定がないため、経営状態が改善となることが予想される。
「施設利用率」は横ばい状態であり、類似団体よりもかなり低い水準となっているため、稼働率の分析や処理能力の余剰部分の有効利用を検討する必要性がある。
「水洗化率」は昨年度より改善しているが、類似団体よりも低い水準となっているため、今後も加入率の向上を図る必要性がある。</t>
    <rPh sb="0" eb="3">
      <t>コンネンド</t>
    </rPh>
    <rPh sb="10" eb="13">
      <t>カンセンショウ</t>
    </rPh>
    <rPh sb="14" eb="16">
      <t>エイキョウ</t>
    </rPh>
    <rPh sb="19" eb="21">
      <t>シュウニュウ</t>
    </rPh>
    <rPh sb="21" eb="23">
      <t>ゲンショウ</t>
    </rPh>
    <rPh sb="23" eb="24">
      <t>トウ</t>
    </rPh>
    <rPh sb="25" eb="26">
      <t>カカ</t>
    </rPh>
    <rPh sb="27" eb="30">
      <t>ゲスイドウ</t>
    </rPh>
    <rPh sb="30" eb="33">
      <t>シヨウリョウ</t>
    </rPh>
    <rPh sb="33" eb="35">
      <t>ゲンメン</t>
    </rPh>
    <rPh sb="36" eb="38">
      <t>ジッシ</t>
    </rPh>
    <rPh sb="41" eb="43">
      <t>シュウエキ</t>
    </rPh>
    <rPh sb="44" eb="46">
      <t>ゲンショウ</t>
    </rPh>
    <rPh sb="46" eb="47">
      <t>ナラ</t>
    </rPh>
    <rPh sb="49" eb="51">
      <t>クリイレ</t>
    </rPh>
    <rPh sb="51" eb="52">
      <t>キン</t>
    </rPh>
    <rPh sb="53" eb="54">
      <t>ゲン</t>
    </rPh>
    <rPh sb="55" eb="56">
      <t>タイ</t>
    </rPh>
    <rPh sb="57" eb="59">
      <t>イジ</t>
    </rPh>
    <rPh sb="67" eb="69">
      <t>ゾウカ</t>
    </rPh>
    <rPh sb="79" eb="81">
      <t>コウモク</t>
    </rPh>
    <rPh sb="86" eb="88">
      <t>ルイジ</t>
    </rPh>
    <rPh sb="92" eb="94">
      <t>フリョウ</t>
    </rPh>
    <rPh sb="95" eb="97">
      <t>ジョウタイ</t>
    </rPh>
    <rPh sb="104" eb="106">
      <t>レイワ</t>
    </rPh>
    <rPh sb="107" eb="109">
      <t>ネンド</t>
    </rPh>
    <rPh sb="109" eb="111">
      <t>イコウ</t>
    </rPh>
    <rPh sb="112" eb="115">
      <t>シヨウリョウ</t>
    </rPh>
    <rPh sb="115" eb="117">
      <t>ゲンメン</t>
    </rPh>
    <rPh sb="118" eb="120">
      <t>ジッシ</t>
    </rPh>
    <rPh sb="120" eb="122">
      <t>ヨテイ</t>
    </rPh>
    <rPh sb="128" eb="130">
      <t>ケイエイ</t>
    </rPh>
    <rPh sb="130" eb="132">
      <t>ジョウタイ</t>
    </rPh>
    <rPh sb="133" eb="135">
      <t>カイゼン</t>
    </rPh>
    <rPh sb="141" eb="143">
      <t>ヨソウ</t>
    </rPh>
    <rPh sb="149" eb="151">
      <t>シセツ</t>
    </rPh>
    <rPh sb="151" eb="153">
      <t>リヨウ</t>
    </rPh>
    <rPh sb="153" eb="154">
      <t>リツ</t>
    </rPh>
    <rPh sb="156" eb="157">
      <t>ヨコ</t>
    </rPh>
    <rPh sb="159" eb="161">
      <t>ジョウタイ</t>
    </rPh>
    <rPh sb="165" eb="167">
      <t>ルイジ</t>
    </rPh>
    <rPh sb="167" eb="169">
      <t>ダンタイ</t>
    </rPh>
    <rPh sb="175" eb="176">
      <t>ヒク</t>
    </rPh>
    <rPh sb="177" eb="179">
      <t>スイジュン</t>
    </rPh>
    <rPh sb="188" eb="190">
      <t>カドウ</t>
    </rPh>
    <rPh sb="190" eb="191">
      <t>リツ</t>
    </rPh>
    <rPh sb="192" eb="194">
      <t>ブンセキ</t>
    </rPh>
    <rPh sb="195" eb="197">
      <t>ショリ</t>
    </rPh>
    <rPh sb="197" eb="199">
      <t>ノウリョク</t>
    </rPh>
    <rPh sb="200" eb="202">
      <t>ヨジョウ</t>
    </rPh>
    <rPh sb="202" eb="204">
      <t>ブブン</t>
    </rPh>
    <rPh sb="205" eb="207">
      <t>ユウコウ</t>
    </rPh>
    <rPh sb="207" eb="209">
      <t>リヨウ</t>
    </rPh>
    <rPh sb="210" eb="212">
      <t>ケントウ</t>
    </rPh>
    <rPh sb="214" eb="217">
      <t>ヒツヨウセイ</t>
    </rPh>
    <rPh sb="223" eb="226">
      <t>スイセンカ</t>
    </rPh>
    <rPh sb="226" eb="227">
      <t>リツ</t>
    </rPh>
    <rPh sb="229" eb="232">
      <t>サクネンド</t>
    </rPh>
    <rPh sb="234" eb="236">
      <t>カイゼン</t>
    </rPh>
    <rPh sb="242" eb="244">
      <t>ルイジ</t>
    </rPh>
    <rPh sb="244" eb="246">
      <t>ダンタイ</t>
    </rPh>
    <rPh sb="249" eb="250">
      <t>ヒク</t>
    </rPh>
    <rPh sb="251" eb="253">
      <t>スイジュン</t>
    </rPh>
    <rPh sb="262" eb="264">
      <t>コンゴ</t>
    </rPh>
    <rPh sb="265" eb="267">
      <t>カニュウ</t>
    </rPh>
    <rPh sb="267" eb="268">
      <t>リツ</t>
    </rPh>
    <rPh sb="269" eb="271">
      <t>コウジョウ</t>
    </rPh>
    <rPh sb="272" eb="273">
      <t>ハカ</t>
    </rPh>
    <rPh sb="274" eb="277">
      <t>ヒツヨウセイ</t>
    </rPh>
    <phoneticPr fontId="4"/>
  </si>
  <si>
    <t>　経営の健全性・効率性については今年度使用料減免措置等により経営状態が悪化したが、今後は使用料減免の実施予定がないため改善となる見込みである。しかし、大幅な使用料の増加及び水洗化率の向上は見込めないため、処理施設においての効率的な維持管理方法等の検討を行い、経費の削減に努め、累積欠損金を減らしていかなければならない。また、本事業においては水洗化率の向上も喫緊の課題である。温泉観光地であり古い建物が多く下水道への個人接続工事費用負担が大きいため水洗化率が向上しないという現状だが、ＰＲ活動及び戸別訪問等による接続推進に向けた取組みを今後さらに充実していくことが必要である。
　老朽化の状況については、ストックマネジメント計画を策定し、それに基づき耐用年数までに更新・改善工事に取り組んでいく必要がある。</t>
    <rPh sb="16" eb="19">
      <t>コンネンド</t>
    </rPh>
    <rPh sb="19" eb="22">
      <t>シヨウリョウ</t>
    </rPh>
    <rPh sb="22" eb="24">
      <t>ゲンメン</t>
    </rPh>
    <rPh sb="24" eb="26">
      <t>ソチ</t>
    </rPh>
    <rPh sb="26" eb="27">
      <t>トウ</t>
    </rPh>
    <rPh sb="30" eb="32">
      <t>ケイエイ</t>
    </rPh>
    <rPh sb="32" eb="34">
      <t>ジョウタイ</t>
    </rPh>
    <rPh sb="35" eb="37">
      <t>アッカ</t>
    </rPh>
    <rPh sb="41" eb="43">
      <t>コンゴ</t>
    </rPh>
    <rPh sb="44" eb="47">
      <t>シヨウリョウ</t>
    </rPh>
    <rPh sb="47" eb="49">
      <t>ゲンメン</t>
    </rPh>
    <rPh sb="50" eb="52">
      <t>ジッシ</t>
    </rPh>
    <rPh sb="52" eb="54">
      <t>ヨテイ</t>
    </rPh>
    <rPh sb="59" eb="61">
      <t>カイゼン</t>
    </rPh>
    <rPh sb="64" eb="66">
      <t>ミコ</t>
    </rPh>
    <rPh sb="75" eb="77">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</si>
</sst>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28-4B55-B379-8B90A263FD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028-4B55-B379-8B90A263FD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8.99</c:v>
                </c:pt>
                <c:pt idx="1">
                  <c:v>9.4499999999999993</c:v>
                </c:pt>
                <c:pt idx="2">
                  <c:v>10.210000000000001</c:v>
                </c:pt>
                <c:pt idx="3">
                  <c:v>10.210000000000001</c:v>
                </c:pt>
                <c:pt idx="4">
                  <c:v>9.3000000000000007</c:v>
                </c:pt>
              </c:numCache>
            </c:numRef>
          </c:val>
          <c:extLst>
            <c:ext xmlns:c16="http://schemas.microsoft.com/office/drawing/2014/chart" uri="{C3380CC4-5D6E-409C-BE32-E72D297353CC}">
              <c16:uniqueId val="{00000000-7E90-4413-A0C3-BAA6EF24C2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E90-4413-A0C3-BAA6EF24C2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52.29</c:v>
                </c:pt>
                <c:pt idx="1">
                  <c:v>57.02</c:v>
                </c:pt>
                <c:pt idx="2">
                  <c:v>61.79</c:v>
                </c:pt>
                <c:pt idx="3">
                  <c:v>63.33</c:v>
                </c:pt>
                <c:pt idx="4">
                  <c:v>73.680000000000007</c:v>
                </c:pt>
              </c:numCache>
            </c:numRef>
          </c:val>
          <c:extLst>
            <c:ext xmlns:c16="http://schemas.microsoft.com/office/drawing/2014/chart" uri="{C3380CC4-5D6E-409C-BE32-E72D297353CC}">
              <c16:uniqueId val="{00000000-B8E7-4600-86EE-CE837CDF92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B8E7-4600-86EE-CE837CDF92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87.1</c:v>
                </c:pt>
                <c:pt idx="1">
                  <c:v>88.88</c:v>
                </c:pt>
                <c:pt idx="2">
                  <c:v>85.78</c:v>
                </c:pt>
                <c:pt idx="3">
                  <c:v>96.04</c:v>
                </c:pt>
                <c:pt idx="4">
                  <c:v>89.96</c:v>
                </c:pt>
              </c:numCache>
            </c:numRef>
          </c:val>
          <c:extLst>
            <c:ext xmlns:c16="http://schemas.microsoft.com/office/drawing/2014/chart" uri="{C3380CC4-5D6E-409C-BE32-E72D297353CC}">
              <c16:uniqueId val="{00000000-FCD1-4CDA-8B15-F6A6C8AF65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FCD1-4CDA-8B15-F6A6C8AF65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30.9</c:v>
                </c:pt>
                <c:pt idx="1">
                  <c:v>32.770000000000003</c:v>
                </c:pt>
                <c:pt idx="2">
                  <c:v>34.630000000000003</c:v>
                </c:pt>
                <c:pt idx="3">
                  <c:v>36.5</c:v>
                </c:pt>
                <c:pt idx="4">
                  <c:v>38.36</c:v>
                </c:pt>
              </c:numCache>
            </c:numRef>
          </c:val>
          <c:extLst>
            <c:ext xmlns:c16="http://schemas.microsoft.com/office/drawing/2014/chart" uri="{C3380CC4-5D6E-409C-BE32-E72D297353CC}">
              <c16:uniqueId val="{00000000-5C4F-42AA-8D94-FA06DBE639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5C4F-42AA-8D94-FA06DBE639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F0-4498-9A0A-D298896A03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8EF0-4498-9A0A-D298896A03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4422.87</c:v>
                </c:pt>
                <c:pt idx="1">
                  <c:v>4603.37</c:v>
                </c:pt>
                <c:pt idx="2">
                  <c:v>4933.53</c:v>
                </c:pt>
                <c:pt idx="3">
                  <c:v>4417.2299999999996</c:v>
                </c:pt>
                <c:pt idx="4">
                  <c:v>15218.55</c:v>
                </c:pt>
              </c:numCache>
            </c:numRef>
          </c:val>
          <c:extLst>
            <c:ext xmlns:c16="http://schemas.microsoft.com/office/drawing/2014/chart" uri="{C3380CC4-5D6E-409C-BE32-E72D297353CC}">
              <c16:uniqueId val="{00000000-72B2-4F78-AF90-D3D63C9DE4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72B2-4F78-AF90-D3D63C9DE4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105.08</c:v>
                </c:pt>
                <c:pt idx="1">
                  <c:v>98.01</c:v>
                </c:pt>
                <c:pt idx="2">
                  <c:v>86.81</c:v>
                </c:pt>
                <c:pt idx="3">
                  <c:v>80.599999999999994</c:v>
                </c:pt>
                <c:pt idx="4">
                  <c:v>74.260000000000005</c:v>
                </c:pt>
              </c:numCache>
            </c:numRef>
          </c:val>
          <c:extLst>
            <c:ext xmlns:c16="http://schemas.microsoft.com/office/drawing/2014/chart" uri="{C3380CC4-5D6E-409C-BE32-E72D297353CC}">
              <c16:uniqueId val="{00000000-5059-4859-801F-490758BE12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5059-4859-801F-490758BE12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3225.09</c:v>
                </c:pt>
                <c:pt idx="1">
                  <c:v>3329.32</c:v>
                </c:pt>
                <c:pt idx="2">
                  <c:v>3567.81</c:v>
                </c:pt>
                <c:pt idx="3">
                  <c:v>3057.76</c:v>
                </c:pt>
                <c:pt idx="4">
                  <c:v>10153.61</c:v>
                </c:pt>
              </c:numCache>
            </c:numRef>
          </c:val>
          <c:extLst>
            <c:ext xmlns:c16="http://schemas.microsoft.com/office/drawing/2014/chart" uri="{C3380CC4-5D6E-409C-BE32-E72D297353CC}">
              <c16:uniqueId val="{00000000-FE17-492A-B53E-736DE57BA7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E17-492A-B53E-736DE57BA7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59.96</c:v>
                </c:pt>
                <c:pt idx="1">
                  <c:v>63.29</c:v>
                </c:pt>
                <c:pt idx="2">
                  <c:v>63.03</c:v>
                </c:pt>
                <c:pt idx="3">
                  <c:v>67.569999999999993</c:v>
                </c:pt>
                <c:pt idx="4">
                  <c:v>23.02</c:v>
                </c:pt>
              </c:numCache>
            </c:numRef>
          </c:val>
          <c:extLst>
            <c:ext xmlns:c16="http://schemas.microsoft.com/office/drawing/2014/chart" uri="{C3380CC4-5D6E-409C-BE32-E72D297353CC}">
              <c16:uniqueId val="{00000000-49C7-4394-B04C-BBFE34E011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9C7-4394-B04C-BBFE34E011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398.29</c:v>
                </c:pt>
                <c:pt idx="1">
                  <c:v>371.42</c:v>
                </c:pt>
                <c:pt idx="2">
                  <c:v>364.89</c:v>
                </c:pt>
                <c:pt idx="3">
                  <c:v>341.75</c:v>
                </c:pt>
                <c:pt idx="4">
                  <c:v>400.3</c:v>
                </c:pt>
              </c:numCache>
            </c:numRef>
          </c:val>
          <c:extLst>
            <c:ext xmlns:c16="http://schemas.microsoft.com/office/drawing/2014/chart" uri="{C3380CC4-5D6E-409C-BE32-E72D297353CC}">
              <c16:uniqueId val="{00000000-F057-43C5-A9B8-368E6374F0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057-43C5-A9B8-368E6374F0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70" zoomScaleNormal="70" workbookViewId="0">
      <selection activeCell="CF62" sqref="CF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十和田市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60345</v>
      </c>
      <c r="AM8" s="75"/>
      <c r="AN8" s="75"/>
      <c r="AO8" s="75"/>
      <c r="AP8" s="75"/>
      <c r="AQ8" s="75"/>
      <c r="AR8" s="75"/>
      <c r="AS8" s="75"/>
      <c r="AT8" s="74">
        <f>データ!T6</f>
        <v>725.65</v>
      </c>
      <c r="AU8" s="74"/>
      <c r="AV8" s="74"/>
      <c r="AW8" s="74"/>
      <c r="AX8" s="74"/>
      <c r="AY8" s="74"/>
      <c r="AZ8" s="74"/>
      <c r="BA8" s="74"/>
      <c r="BB8" s="74">
        <f>データ!U6</f>
        <v>83.16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46.18</v>
      </c>
      <c r="J10" s="74"/>
      <c r="K10" s="74"/>
      <c r="L10" s="74"/>
      <c r="M10" s="74"/>
      <c r="N10" s="74"/>
      <c r="O10" s="74"/>
      <c r="P10" s="74">
        <f>データ!P6</f>
        <v>0.19</v>
      </c>
      <c r="Q10" s="74"/>
      <c r="R10" s="74"/>
      <c r="S10" s="74"/>
      <c r="T10" s="74"/>
      <c r="U10" s="74"/>
      <c r="V10" s="74"/>
      <c r="W10" s="74">
        <f>データ!Q6</f>
        <v>215.4</v>
      </c>
      <c r="X10" s="74"/>
      <c r="Y10" s="74"/>
      <c r="Z10" s="74"/>
      <c r="AA10" s="74"/>
      <c r="AB10" s="74"/>
      <c r="AC10" s="74"/>
      <c r="AD10" s="75">
        <f>データ!R6</f>
        <v>4045</v>
      </c>
      <c r="AE10" s="75"/>
      <c r="AF10" s="75"/>
      <c r="AG10" s="75"/>
      <c r="AH10" s="75"/>
      <c r="AI10" s="75"/>
      <c r="AJ10" s="75"/>
      <c r="AK10" s="2"/>
      <c r="AL10" s="75">
        <f>データ!V6</f>
        <v>114</v>
      </c>
      <c r="AM10" s="75"/>
      <c r="AN10" s="75"/>
      <c r="AO10" s="75"/>
      <c r="AP10" s="75"/>
      <c r="AQ10" s="75"/>
      <c r="AR10" s="75"/>
      <c r="AS10" s="75"/>
      <c r="AT10" s="74">
        <f>データ!W6</f>
        <v>0.43</v>
      </c>
      <c r="AU10" s="74"/>
      <c r="AV10" s="74"/>
      <c r="AW10" s="74"/>
      <c r="AX10" s="74"/>
      <c r="AY10" s="74"/>
      <c r="AZ10" s="74"/>
      <c r="BA10" s="74"/>
      <c r="BB10" s="74">
        <f>データ!X6</f>
        <v>265.12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3RZ2EuGHfwGc+RacW2q7qxb7gL0IyTYzeFJDO/dP6sA9IAfftGc6YjXHdCEu/nCYg8diOr3y3TtD6kG0/5fRg==" saltValue="bGfMDihqwmLF8orxSG+2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22063</v>
      </c>
      <c r="D6" s="33">
        <f t="shared" si="3"/>
        <v>46</v>
      </c>
      <c r="E6" s="33">
        <f t="shared" si="3"/>
        <v>17</v>
      </c>
      <c r="F6" s="33">
        <f t="shared" si="3"/>
        <v>4</v>
      </c>
      <c r="G6" s="33">
        <f t="shared" si="3"/>
        <v>0</v>
      </c>
      <c r="H6" s="33" t="str">
        <f t="shared" si="3"/>
        <v>青森県　十和田市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46.18</v>
      </c>
      <c r="P6" s="34">
        <f t="shared" si="3"/>
        <v>0.19</v>
      </c>
      <c r="Q6" s="34">
        <f t="shared" si="3"/>
        <v>215.4</v>
      </c>
      <c r="R6" s="34">
        <f t="shared" si="3"/>
        <v>4045</v>
      </c>
      <c r="S6" s="34">
        <f t="shared" si="3"/>
        <v>60345</v>
      </c>
      <c r="T6" s="34">
        <f t="shared" si="3"/>
        <v>725.65</v>
      </c>
      <c r="U6" s="34">
        <f t="shared" si="3"/>
        <v>83.16</v>
      </c>
      <c r="V6" s="34">
        <f t="shared" si="3"/>
        <v>114</v>
      </c>
      <c r="W6" s="34">
        <f t="shared" si="3"/>
        <v>0.43</v>
      </c>
      <c r="X6" s="34">
        <f t="shared" si="3"/>
        <v>265.12</v>
      </c>
      <c r="Y6" s="35">
        <f>IF(Y7="",NA(),Y7)</f>
        <v>87.1</v>
      </c>
      <c r="Z6" s="35">
        <f t="shared" ref="Z6:AH6" si="4">IF(Z7="",NA(),Z7)</f>
        <v>88.88</v>
      </c>
      <c r="AA6" s="35">
        <f t="shared" si="4"/>
        <v>85.78</v>
      </c>
      <c r="AB6" s="35">
        <f t="shared" si="4"/>
        <v>96.04</v>
      </c>
      <c r="AC6" s="35">
        <f t="shared" si="4"/>
        <v>89.96</v>
      </c>
      <c r="AD6" s="35">
        <f t="shared" si="4"/>
        <v>100.85</v>
      </c>
      <c r="AE6" s="35">
        <f t="shared" si="4"/>
        <v>102.13</v>
      </c>
      <c r="AF6" s="35">
        <f t="shared" si="4"/>
        <v>101.72</v>
      </c>
      <c r="AG6" s="35">
        <f t="shared" si="4"/>
        <v>102.73</v>
      </c>
      <c r="AH6" s="35">
        <f t="shared" si="4"/>
        <v>105.78</v>
      </c>
      <c r="AI6" s="34" t="str">
        <f>IF(AI7="","",IF(AI7="-","【-】","【"&amp;SUBSTITUTE(TEXT(AI7,"#,##0.00"),"-","△")&amp;"】"))</f>
        <v>【104.83】</v>
      </c>
      <c r="AJ6" s="35">
        <f>IF(AJ7="",NA(),AJ7)</f>
        <v>4422.87</v>
      </c>
      <c r="AK6" s="35">
        <f t="shared" ref="AK6:AS6" si="5">IF(AK7="",NA(),AK7)</f>
        <v>4603.37</v>
      </c>
      <c r="AL6" s="35">
        <f t="shared" si="5"/>
        <v>4933.53</v>
      </c>
      <c r="AM6" s="35">
        <f t="shared" si="5"/>
        <v>4417.2299999999996</v>
      </c>
      <c r="AN6" s="35">
        <f t="shared" si="5"/>
        <v>15218.55</v>
      </c>
      <c r="AO6" s="35">
        <f t="shared" si="5"/>
        <v>110.77</v>
      </c>
      <c r="AP6" s="35">
        <f t="shared" si="5"/>
        <v>109.51</v>
      </c>
      <c r="AQ6" s="35">
        <f t="shared" si="5"/>
        <v>112.88</v>
      </c>
      <c r="AR6" s="35">
        <f t="shared" si="5"/>
        <v>94.97</v>
      </c>
      <c r="AS6" s="35">
        <f t="shared" si="5"/>
        <v>63.96</v>
      </c>
      <c r="AT6" s="34" t="str">
        <f>IF(AT7="","",IF(AT7="-","【-】","【"&amp;SUBSTITUTE(TEXT(AT7,"#,##0.00"),"-","△")&amp;"】"))</f>
        <v>【61.55】</v>
      </c>
      <c r="AU6" s="35">
        <f>IF(AU7="",NA(),AU7)</f>
        <v>105.08</v>
      </c>
      <c r="AV6" s="35">
        <f t="shared" ref="AV6:BD6" si="6">IF(AV7="",NA(),AV7)</f>
        <v>98.01</v>
      </c>
      <c r="AW6" s="35">
        <f t="shared" si="6"/>
        <v>86.81</v>
      </c>
      <c r="AX6" s="35">
        <f t="shared" si="6"/>
        <v>80.599999999999994</v>
      </c>
      <c r="AY6" s="35">
        <f t="shared" si="6"/>
        <v>74.260000000000005</v>
      </c>
      <c r="AZ6" s="35">
        <f t="shared" si="6"/>
        <v>46.78</v>
      </c>
      <c r="BA6" s="35">
        <f t="shared" si="6"/>
        <v>47.44</v>
      </c>
      <c r="BB6" s="35">
        <f t="shared" si="6"/>
        <v>49.18</v>
      </c>
      <c r="BC6" s="35">
        <f t="shared" si="6"/>
        <v>47.72</v>
      </c>
      <c r="BD6" s="35">
        <f t="shared" si="6"/>
        <v>44.24</v>
      </c>
      <c r="BE6" s="34" t="str">
        <f>IF(BE7="","",IF(BE7="-","【-】","【"&amp;SUBSTITUTE(TEXT(BE7,"#,##0.00"),"-","△")&amp;"】"))</f>
        <v>【45.34】</v>
      </c>
      <c r="BF6" s="35">
        <f>IF(BF7="",NA(),BF7)</f>
        <v>3225.09</v>
      </c>
      <c r="BG6" s="35">
        <f t="shared" ref="BG6:BO6" si="7">IF(BG7="",NA(),BG7)</f>
        <v>3329.32</v>
      </c>
      <c r="BH6" s="35">
        <f t="shared" si="7"/>
        <v>3567.81</v>
      </c>
      <c r="BI6" s="35">
        <f t="shared" si="7"/>
        <v>3057.76</v>
      </c>
      <c r="BJ6" s="35">
        <f t="shared" si="7"/>
        <v>10153.61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59.96</v>
      </c>
      <c r="BR6" s="35">
        <f t="shared" ref="BR6:BZ6" si="8">IF(BR7="",NA(),BR7)</f>
        <v>63.29</v>
      </c>
      <c r="BS6" s="35">
        <f t="shared" si="8"/>
        <v>63.03</v>
      </c>
      <c r="BT6" s="35">
        <f t="shared" si="8"/>
        <v>67.569999999999993</v>
      </c>
      <c r="BU6" s="35">
        <f t="shared" si="8"/>
        <v>23.02</v>
      </c>
      <c r="BV6" s="35">
        <f t="shared" si="8"/>
        <v>69.87</v>
      </c>
      <c r="BW6" s="35">
        <f t="shared" si="8"/>
        <v>74.3</v>
      </c>
      <c r="BX6" s="35">
        <f t="shared" si="8"/>
        <v>72.260000000000005</v>
      </c>
      <c r="BY6" s="35">
        <f t="shared" si="8"/>
        <v>71.84</v>
      </c>
      <c r="BZ6" s="35">
        <f t="shared" si="8"/>
        <v>73.36</v>
      </c>
      <c r="CA6" s="34" t="str">
        <f>IF(CA7="","",IF(CA7="-","【-】","【"&amp;SUBSTITUTE(TEXT(CA7,"#,##0.00"),"-","△")&amp;"】"))</f>
        <v>【75.29】</v>
      </c>
      <c r="CB6" s="35">
        <f>IF(CB7="",NA(),CB7)</f>
        <v>398.29</v>
      </c>
      <c r="CC6" s="35">
        <f t="shared" ref="CC6:CK6" si="9">IF(CC7="",NA(),CC7)</f>
        <v>371.42</v>
      </c>
      <c r="CD6" s="35">
        <f t="shared" si="9"/>
        <v>364.89</v>
      </c>
      <c r="CE6" s="35">
        <f t="shared" si="9"/>
        <v>341.75</v>
      </c>
      <c r="CF6" s="35">
        <f t="shared" si="9"/>
        <v>400.3</v>
      </c>
      <c r="CG6" s="35">
        <f t="shared" si="9"/>
        <v>234.96</v>
      </c>
      <c r="CH6" s="35">
        <f t="shared" si="9"/>
        <v>221.81</v>
      </c>
      <c r="CI6" s="35">
        <f t="shared" si="9"/>
        <v>230.02</v>
      </c>
      <c r="CJ6" s="35">
        <f t="shared" si="9"/>
        <v>228.47</v>
      </c>
      <c r="CK6" s="35">
        <f t="shared" si="9"/>
        <v>224.88</v>
      </c>
      <c r="CL6" s="34" t="str">
        <f>IF(CL7="","",IF(CL7="-","【-】","【"&amp;SUBSTITUTE(TEXT(CL7,"#,##0.00"),"-","△")&amp;"】"))</f>
        <v>【215.41】</v>
      </c>
      <c r="CM6" s="35">
        <f>IF(CM7="",NA(),CM7)</f>
        <v>8.99</v>
      </c>
      <c r="CN6" s="35">
        <f t="shared" ref="CN6:CV6" si="10">IF(CN7="",NA(),CN7)</f>
        <v>9.4499999999999993</v>
      </c>
      <c r="CO6" s="35">
        <f t="shared" si="10"/>
        <v>10.210000000000001</v>
      </c>
      <c r="CP6" s="35">
        <f t="shared" si="10"/>
        <v>10.210000000000001</v>
      </c>
      <c r="CQ6" s="35">
        <f t="shared" si="10"/>
        <v>9.3000000000000007</v>
      </c>
      <c r="CR6" s="35">
        <f t="shared" si="10"/>
        <v>42.9</v>
      </c>
      <c r="CS6" s="35">
        <f t="shared" si="10"/>
        <v>43.36</v>
      </c>
      <c r="CT6" s="35">
        <f t="shared" si="10"/>
        <v>42.56</v>
      </c>
      <c r="CU6" s="35">
        <f t="shared" si="10"/>
        <v>42.47</v>
      </c>
      <c r="CV6" s="35">
        <f t="shared" si="10"/>
        <v>42.4</v>
      </c>
      <c r="CW6" s="34" t="str">
        <f>IF(CW7="","",IF(CW7="-","【-】","【"&amp;SUBSTITUTE(TEXT(CW7,"#,##0.00"),"-","△")&amp;"】"))</f>
        <v>【42.90】</v>
      </c>
      <c r="CX6" s="35">
        <f>IF(CX7="",NA(),CX7)</f>
        <v>52.29</v>
      </c>
      <c r="CY6" s="35">
        <f t="shared" ref="CY6:DG6" si="11">IF(CY7="",NA(),CY7)</f>
        <v>57.02</v>
      </c>
      <c r="CZ6" s="35">
        <f t="shared" si="11"/>
        <v>61.79</v>
      </c>
      <c r="DA6" s="35">
        <f t="shared" si="11"/>
        <v>63.33</v>
      </c>
      <c r="DB6" s="35">
        <f t="shared" si="11"/>
        <v>73.680000000000007</v>
      </c>
      <c r="DC6" s="35">
        <f t="shared" si="11"/>
        <v>83.5</v>
      </c>
      <c r="DD6" s="35">
        <f t="shared" si="11"/>
        <v>83.06</v>
      </c>
      <c r="DE6" s="35">
        <f t="shared" si="11"/>
        <v>83.32</v>
      </c>
      <c r="DF6" s="35">
        <f t="shared" si="11"/>
        <v>83.75</v>
      </c>
      <c r="DG6" s="35">
        <f t="shared" si="11"/>
        <v>84.19</v>
      </c>
      <c r="DH6" s="34" t="str">
        <f>IF(DH7="","",IF(DH7="-","【-】","【"&amp;SUBSTITUTE(TEXT(DH7,"#,##0.00"),"-","△")&amp;"】"))</f>
        <v>【84.75】</v>
      </c>
      <c r="DI6" s="35">
        <f>IF(DI7="",NA(),DI7)</f>
        <v>30.9</v>
      </c>
      <c r="DJ6" s="35">
        <f t="shared" ref="DJ6:DR6" si="12">IF(DJ7="",NA(),DJ7)</f>
        <v>32.770000000000003</v>
      </c>
      <c r="DK6" s="35">
        <f t="shared" si="12"/>
        <v>34.630000000000003</v>
      </c>
      <c r="DL6" s="35">
        <f t="shared" si="12"/>
        <v>36.5</v>
      </c>
      <c r="DM6" s="35">
        <f t="shared" si="12"/>
        <v>38.36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22063</v>
      </c>
      <c r="D7" s="37">
        <v>46</v>
      </c>
      <c r="E7" s="37">
        <v>17</v>
      </c>
      <c r="F7" s="37">
        <v>4</v>
      </c>
      <c r="G7" s="37">
        <v>0</v>
      </c>
      <c r="H7" s="37" t="s">
        <v>96</v>
      </c>
      <c r="I7" s="37" t="s">
        <v>97</v>
      </c>
      <c r="J7" s="37" t="s">
        <v>98</v>
      </c>
      <c r="K7" s="37" t="s">
        <v>99</v>
      </c>
      <c r="L7" s="37" t="s">
        <v>100</v>
      </c>
      <c r="M7" s="37" t="s">
        <v>101</v>
      </c>
      <c r="N7" s="38" t="s">
        <v>102</v>
      </c>
      <c r="O7" s="38">
        <v>46.18</v>
      </c>
      <c r="P7" s="38">
        <v>0.19</v>
      </c>
      <c r="Q7" s="38">
        <v>215.4</v>
      </c>
      <c r="R7" s="38">
        <v>4045</v>
      </c>
      <c r="S7" s="38">
        <v>60345</v>
      </c>
      <c r="T7" s="38">
        <v>725.65</v>
      </c>
      <c r="U7" s="38">
        <v>83.16</v>
      </c>
      <c r="V7" s="38">
        <v>114</v>
      </c>
      <c r="W7" s="38">
        <v>0.43</v>
      </c>
      <c r="X7" s="38">
        <v>265.12</v>
      </c>
      <c r="Y7" s="38">
        <v>87.1</v>
      </c>
      <c r="Z7" s="38">
        <v>88.88</v>
      </c>
      <c r="AA7" s="38">
        <v>85.78</v>
      </c>
      <c r="AB7" s="38">
        <v>96.04</v>
      </c>
      <c r="AC7" s="38">
        <v>89.96</v>
      </c>
      <c r="AD7" s="38">
        <v>100.85</v>
      </c>
      <c r="AE7" s="38">
        <v>102.13</v>
      </c>
      <c r="AF7" s="38">
        <v>101.72</v>
      </c>
      <c r="AG7" s="38">
        <v>102.73</v>
      </c>
      <c r="AH7" s="38">
        <v>105.78</v>
      </c>
      <c r="AI7" s="38">
        <v>104.83</v>
      </c>
      <c r="AJ7" s="38">
        <v>4422.87</v>
      </c>
      <c r="AK7" s="38">
        <v>4603.37</v>
      </c>
      <c r="AL7" s="38">
        <v>4933.53</v>
      </c>
      <c r="AM7" s="38">
        <v>4417.2299999999996</v>
      </c>
      <c r="AN7" s="38">
        <v>15218.55</v>
      </c>
      <c r="AO7" s="38">
        <v>110.77</v>
      </c>
      <c r="AP7" s="38">
        <v>109.51</v>
      </c>
      <c r="AQ7" s="38">
        <v>112.88</v>
      </c>
      <c r="AR7" s="38">
        <v>94.97</v>
      </c>
      <c r="AS7" s="38">
        <v>63.96</v>
      </c>
      <c r="AT7" s="38">
        <v>61.55</v>
      </c>
      <c r="AU7" s="38">
        <v>105.08</v>
      </c>
      <c r="AV7" s="38">
        <v>98.01</v>
      </c>
      <c r="AW7" s="38">
        <v>86.81</v>
      </c>
      <c r="AX7" s="38">
        <v>80.599999999999994</v>
      </c>
      <c r="AY7" s="38">
        <v>74.260000000000005</v>
      </c>
      <c r="AZ7" s="38">
        <v>46.78</v>
      </c>
      <c r="BA7" s="38">
        <v>47.44</v>
      </c>
      <c r="BB7" s="38">
        <v>49.18</v>
      </c>
      <c r="BC7" s="38">
        <v>47.72</v>
      </c>
      <c r="BD7" s="38">
        <v>44.24</v>
      </c>
      <c r="BE7" s="38">
        <v>45.34</v>
      </c>
      <c r="BF7" s="38">
        <v>3225.09</v>
      </c>
      <c r="BG7" s="38">
        <v>3329.32</v>
      </c>
      <c r="BH7" s="38">
        <v>3567.81</v>
      </c>
      <c r="BI7" s="38">
        <v>3057.76</v>
      </c>
      <c r="BJ7" s="38">
        <v>10153.61</v>
      </c>
      <c r="BK7" s="38">
        <v>1298.9100000000001</v>
      </c>
      <c r="BL7" s="38">
        <v>1243.71</v>
      </c>
      <c r="BM7" s="38">
        <v>1194.1500000000001</v>
      </c>
      <c r="BN7" s="38">
        <v>1206.79</v>
      </c>
      <c r="BO7" s="38">
        <v>1258.43</v>
      </c>
      <c r="BP7" s="38">
        <v>1260.21</v>
      </c>
      <c r="BQ7" s="38">
        <v>59.96</v>
      </c>
      <c r="BR7" s="38">
        <v>63.29</v>
      </c>
      <c r="BS7" s="38">
        <v>63.03</v>
      </c>
      <c r="BT7" s="38">
        <v>67.569999999999993</v>
      </c>
      <c r="BU7" s="38">
        <v>23.02</v>
      </c>
      <c r="BV7" s="38">
        <v>69.87</v>
      </c>
      <c r="BW7" s="38">
        <v>74.3</v>
      </c>
      <c r="BX7" s="38">
        <v>72.260000000000005</v>
      </c>
      <c r="BY7" s="38">
        <v>71.84</v>
      </c>
      <c r="BZ7" s="38">
        <v>73.36</v>
      </c>
      <c r="CA7" s="38">
        <v>75.290000000000006</v>
      </c>
      <c r="CB7" s="38">
        <v>398.29</v>
      </c>
      <c r="CC7" s="38">
        <v>371.42</v>
      </c>
      <c r="CD7" s="38">
        <v>364.89</v>
      </c>
      <c r="CE7" s="38">
        <v>341.75</v>
      </c>
      <c r="CF7" s="38">
        <v>400.3</v>
      </c>
      <c r="CG7" s="38">
        <v>234.96</v>
      </c>
      <c r="CH7" s="38">
        <v>221.81</v>
      </c>
      <c r="CI7" s="38">
        <v>230.02</v>
      </c>
      <c r="CJ7" s="38">
        <v>228.47</v>
      </c>
      <c r="CK7" s="38">
        <v>224.88</v>
      </c>
      <c r="CL7" s="38">
        <v>215.41</v>
      </c>
      <c r="CM7" s="38">
        <v>8.99</v>
      </c>
      <c r="CN7" s="38">
        <v>9.4499999999999993</v>
      </c>
      <c r="CO7" s="38">
        <v>10.210000000000001</v>
      </c>
      <c r="CP7" s="38">
        <v>10.210000000000001</v>
      </c>
      <c r="CQ7" s="38">
        <v>9.3000000000000007</v>
      </c>
      <c r="CR7" s="38">
        <v>42.9</v>
      </c>
      <c r="CS7" s="38">
        <v>43.36</v>
      </c>
      <c r="CT7" s="38">
        <v>42.56</v>
      </c>
      <c r="CU7" s="38">
        <v>42.47</v>
      </c>
      <c r="CV7" s="38">
        <v>42.4</v>
      </c>
      <c r="CW7" s="38">
        <v>42.9</v>
      </c>
      <c r="CX7" s="38">
        <v>52.29</v>
      </c>
      <c r="CY7" s="38">
        <v>57.02</v>
      </c>
      <c r="CZ7" s="38">
        <v>61.79</v>
      </c>
      <c r="DA7" s="38">
        <v>63.33</v>
      </c>
      <c r="DB7" s="38">
        <v>73.680000000000007</v>
      </c>
      <c r="DC7" s="38">
        <v>83.5</v>
      </c>
      <c r="DD7" s="38">
        <v>83.06</v>
      </c>
      <c r="DE7" s="38">
        <v>83.32</v>
      </c>
      <c r="DF7" s="38">
        <v>83.75</v>
      </c>
      <c r="DG7" s="38">
        <v>84.19</v>
      </c>
      <c r="DH7" s="38">
        <v>84.75</v>
      </c>
      <c r="DI7" s="38">
        <v>30.9</v>
      </c>
      <c r="DJ7" s="38">
        <v>32.770000000000003</v>
      </c>
      <c r="DK7" s="38">
        <v>34.630000000000003</v>
      </c>
      <c r="DL7" s="38">
        <v>36.5</v>
      </c>
      <c r="DM7" s="38">
        <v>38.36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2022-01-15T02:34:10Z</cp:lastPrinted>
  <dcterms:created xsi:type="dcterms:W3CDTF">2021-12-03T07:21:30Z</dcterms:created>
  <dcterms:modified xsi:type="dcterms:W3CDTF">2022-01-17T06:02:18Z</dcterms:modified>
  <cp:category/>
</cp:coreProperties>
</file>