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workbookProtection workbookAlgorithmName="SHA-512" workbookHashValue="uZp2iyzzeNrerTfxjfh2QGLObF21BIFjGqb5xNZrmhEzwIJQ2MJ5Z2G3BDxssTfrh517mexVzpVFRWNQ8PJEbg==" workbookSaltValue="8otGrMFfD+iTskJ2iLuTbA==" workbookSpinCount="100000" lockStructure="1"/>
  <bookViews>
    <workbookView xWindow="0" yWindow="0" windowWidth="21180" windowHeight="1117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<sst xmlns="http://schemas.openxmlformats.org/spreadsheetml/2006/main" count="228" uniqueCount="115">
  <si>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</si>
  <si>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</si>
  <si>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</si>
  <si>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</si>
  <si>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</si>
  <si>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</si>
  <si>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</si>
  <si>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</si>
  <si>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</si>
  <si>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</si>
  <si>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</si>
  <si>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</si>
  <si>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</si>
  <si>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</si>
  <si>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</si>
  <si>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</si>
  <si>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</si>
  <si>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</si>
  <si>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</si>
  <si>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</si>
  <si>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</si>
  <si>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</si>
  <si>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</si>
  <si>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</si>
  <si>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</si>
  <si>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</si>
  <si>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</si>
  <si>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</si>
  <si>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</si>
  <si>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</si>
  <si>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</si>
  <si>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</si>
  <si>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</si>
  <si>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</si>
  <si>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</si>
  <si>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</si>
  <si>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</si>
  <si>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</si>
  <si>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</si>
  <si>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</si>
  <si>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</si>
  <si>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</si>
  <si>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</si>
  <si>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</si>
  <si>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</si>
  <si>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</si>
  <si>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</si>
  <si>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</si>
  <si>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</si>
  <si>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</si>
  <si>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</si>
  <si>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</si>
  <si>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</si>
  <si>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</si>
  <si>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</si>
  <si>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</si>
  <si>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</si>
  <si>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</si>
  <si>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</si>
  <si>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</si>
  <si>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</si>
  <si>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</si>
  <si>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</si>
  <si>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</si>
  <si>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</si>
  <si>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</si>
  <si>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</si>
  <si>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</si>
  <si>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</si>
  <si>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</si>
  <si>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</si>
  <si>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</si>
  <si>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</si>
  <si>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</si>
  <si>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</si>
  <si>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</si>
  <si>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</si>
  <si>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</si>
  <si>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</si>
  <si>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</si>
  <si>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</si>
  <si>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</si>
  <si>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</si>
  <si>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</si>
  <si>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</si>
  <si>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</si>
  <si>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</si>
  <si>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</si>
  <si>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</si>
  <si>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</si>
  <si>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</si>
  <si>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</si>
  <si>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</si>
  <si>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</si>
  <si>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</si>
  <si>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</si>
  <si>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</si>
  <si>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</si>
  <si>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</si>
  <si>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</si>
  <si>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</si>
  <si>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</si>
  <si>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</si>
  <si>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</si>
  <si>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</si>
  <si>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</si>
  <si>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</si>
  <si>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</si>
  <si>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</si>
  <si>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</si>
  <si>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</si>
  <si>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</si>
  <si>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全国及び類似団体の平均値を下回っているものの、施設や管路の老朽化が進んでおり、数値が増加傾向にある。老朽化した施設・管路等の更新については、重要度・優先度を踏まえて計画的に更新していくこととしている。
　②管路経年化率は、令和２年度に管路の更新及び新たな布設により、前年度と同程度であり、全国平均値より下回っている。
  H29の「当該値」は、以下のとおり訂正
　　　　　　　　正　　誤
　　　　H29　　8.98　2.98
　③管路更新率は、前年度と比較すると微増となるが、更新した管路延長が少なかったため、全国平均値より下回っている。</t>
    <rPh sb="65" eb="68">
      <t>ロウキュウカ</t>
    </rPh>
    <rPh sb="73" eb="75">
      <t>カンロ</t>
    </rPh>
    <rPh sb="75" eb="76">
      <t>トウ</t>
    </rPh>
    <rPh sb="77" eb="79">
      <t>コウシン</t>
    </rPh>
    <rPh sb="85" eb="88">
      <t>ジュウヨウド</t>
    </rPh>
    <rPh sb="89" eb="92">
      <t>ユウセンド</t>
    </rPh>
    <rPh sb="93" eb="94">
      <t>フ</t>
    </rPh>
    <rPh sb="97" eb="99">
      <t>ケイカク</t>
    </rPh>
    <rPh sb="99" eb="100">
      <t>テキ</t>
    </rPh>
    <rPh sb="101" eb="103">
      <t>コウシン</t>
    </rPh>
    <rPh sb="126" eb="128">
      <t>レイワ</t>
    </rPh>
    <rPh sb="132" eb="134">
      <t>カンロ</t>
    </rPh>
    <rPh sb="135" eb="137">
      <t>コウシン</t>
    </rPh>
    <rPh sb="137" eb="138">
      <t>オヨ</t>
    </rPh>
    <rPh sb="139" eb="140">
      <t>アラ</t>
    </rPh>
    <rPh sb="142" eb="144">
      <t>フセツ</t>
    </rPh>
    <rPh sb="152" eb="155">
      <t>ドウテイド</t>
    </rPh>
    <rPh sb="237" eb="240">
      <t>ゼンネンド</t>
    </rPh>
    <rPh sb="241" eb="243">
      <t>ヒカク</t>
    </rPh>
    <rPh sb="246" eb="248">
      <t>ビゾウ</t>
    </rPh>
    <rPh sb="253" eb="255">
      <t>コウシン</t>
    </rPh>
    <rPh sb="257" eb="259">
      <t>カンロ</t>
    </rPh>
    <rPh sb="259" eb="261">
      <t>エンチョウ</t>
    </rPh>
    <rPh sb="262" eb="263">
      <t>スク</t>
    </rPh>
    <phoneticPr fontId="4"/>
  </si>
  <si>
    <t>　①経常収支比率はコロナ禍の水道料金減免措置の影響により前年度より減少しているものの、100％以上で推移しており、健全な経営を維持している。また、③流動比率も類似団体の平均値を下回っているものの、100％以上となっており、短期債務に対する支払能力は良好といえる。
　④企業債残高対給水収益比率はコロナ禍の水道料金減免措置の影響により、前年度より増加しており、類似団体の平均値と比較すると、依然高い数値となっている。
　⑤料金回収率は、コロナ禍の水道料金減免措置による給水収益減少の影響により前年比で減、類似団体の平均を下回っている。
　⑥給水原価は、類似団体の平均より高い値にあることから、経費削減に継続的に取り組む必要がある。
　⑧有収率に関しては、依然として類似団体より低い状況にあるため、今後もより一層の漏水対策を実施し、有収率の向上に努める。</t>
    <rPh sb="12" eb="13">
      <t>カ</t>
    </rPh>
    <rPh sb="14" eb="18">
      <t>スイドウリョウキン</t>
    </rPh>
    <rPh sb="18" eb="20">
      <t>ゲンメン</t>
    </rPh>
    <rPh sb="20" eb="22">
      <t>ソチ</t>
    </rPh>
    <rPh sb="23" eb="25">
      <t>エイキョウ</t>
    </rPh>
    <rPh sb="28" eb="31">
      <t>ゼンネンド</t>
    </rPh>
    <rPh sb="33" eb="35">
      <t>ゲンショウ</t>
    </rPh>
    <rPh sb="150" eb="151">
      <t>カ</t>
    </rPh>
    <rPh sb="152" eb="156">
      <t>スイドウリョウキン</t>
    </rPh>
    <rPh sb="156" eb="158">
      <t>ゲンメン</t>
    </rPh>
    <rPh sb="158" eb="160">
      <t>ソチ</t>
    </rPh>
    <rPh sb="161" eb="163">
      <t>エイキョウ</t>
    </rPh>
    <rPh sb="172" eb="174">
      <t>ゾウカ</t>
    </rPh>
    <rPh sb="210" eb="212">
      <t>リョウキン</t>
    </rPh>
    <rPh sb="212" eb="215">
      <t>カイシュウリツ</t>
    </rPh>
    <rPh sb="233" eb="237">
      <t>キュウスイシュウエキ</t>
    </rPh>
    <rPh sb="237" eb="239">
      <t>ゲンショウ</t>
    </rPh>
    <rPh sb="240" eb="242">
      <t>エイキョウ</t>
    </rPh>
    <rPh sb="245" eb="247">
      <t>ゼンネン</t>
    </rPh>
    <rPh sb="247" eb="248">
      <t>ヒ</t>
    </rPh>
    <rPh sb="249" eb="250">
      <t>ゲン</t>
    </rPh>
    <rPh sb="251" eb="253">
      <t>ルイジ</t>
    </rPh>
    <rPh sb="253" eb="255">
      <t>ダンタイ</t>
    </rPh>
    <rPh sb="256" eb="258">
      <t>ヘイキン</t>
    </rPh>
    <rPh sb="259" eb="261">
      <t>シタマワ</t>
    </rPh>
    <rPh sb="300" eb="303">
      <t>ケイゾクテキ</t>
    </rPh>
    <phoneticPr fontId="4"/>
  </si>
  <si>
    <t xml:space="preserve">  給水収益は人口減等の影響により、今後も減少となる見込みであり、老朽施設の維持管理費用や減価償却費も増加傾向にあることから、R7年度までに経営戦略を改定し、計画的に施設等の更新を実施し、事業運営の効率化を図るとともに、より一層の経費削減を行い、経営改善を図っていく必要がある。</t>
    <rPh sb="65" eb="67">
      <t>ネンド</t>
    </rPh>
    <rPh sb="70" eb="74">
      <t>ケイエイセンリャク</t>
    </rPh>
    <rPh sb="75" eb="77">
      <t>カイテイ</t>
    </rPh>
    <rPh sb="79" eb="82">
      <t>ケイカクテキ</t>
    </rPh>
    <rPh sb="83" eb="85">
      <t>シセツ</t>
    </rPh>
    <rPh sb="85" eb="86">
      <t>トウ</t>
    </rPh>
    <rPh sb="87" eb="89">
      <t>コウシン</t>
    </rPh>
    <rPh sb="90" eb="9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</si>
</sst>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0.95</c:v>
                </c:pt>
                <c:pt idx="2">
                  <c:v>0.9</c:v>
                </c:pt>
                <c:pt idx="3">
                  <c:v>0.14000000000000001</c:v>
                </c:pt>
                <c:pt idx="4">
                  <c:v>0.3</c:v>
                </c:pt>
              </c:numCache>
            </c:numRef>
          </c:val>
          <c:extLst>
            <c:ext xmlns:c16="http://schemas.microsoft.com/office/drawing/2014/chart" uri="{C3380CC4-5D6E-409C-BE32-E72D297353CC}">
              <c16:uniqueId val="{00000000-933A-4B26-8387-9091D87070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33A-4B26-8387-9091D87070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76.41</c:v>
                </c:pt>
                <c:pt idx="1">
                  <c:v>76.36</c:v>
                </c:pt>
                <c:pt idx="2">
                  <c:v>75.22</c:v>
                </c:pt>
                <c:pt idx="3">
                  <c:v>75.33</c:v>
                </c:pt>
                <c:pt idx="4">
                  <c:v>74.97</c:v>
                </c:pt>
              </c:numCache>
            </c:numRef>
          </c:val>
          <c:extLst>
            <c:ext xmlns:c16="http://schemas.microsoft.com/office/drawing/2014/chart" uri="{C3380CC4-5D6E-409C-BE32-E72D297353CC}">
              <c16:uniqueId val="{00000000-4068-41CC-A677-787A11DBD9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068-41CC-A677-787A11DBD9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79.459999999999994</c:v>
                </c:pt>
                <c:pt idx="1">
                  <c:v>79.23</c:v>
                </c:pt>
                <c:pt idx="2">
                  <c:v>78.849999999999994</c:v>
                </c:pt>
                <c:pt idx="3">
                  <c:v>78.16</c:v>
                </c:pt>
                <c:pt idx="4">
                  <c:v>78.48</c:v>
                </c:pt>
              </c:numCache>
            </c:numRef>
          </c:val>
          <c:extLst>
            <c:ext xmlns:c16="http://schemas.microsoft.com/office/drawing/2014/chart" uri="{C3380CC4-5D6E-409C-BE32-E72D297353CC}">
              <c16:uniqueId val="{00000000-4EC4-4B08-BC41-150BCB420D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EC4-4B08-BC41-150BCB420D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107.99</c:v>
                </c:pt>
                <c:pt idx="1">
                  <c:v>107.88</c:v>
                </c:pt>
                <c:pt idx="2">
                  <c:v>107.04</c:v>
                </c:pt>
                <c:pt idx="3">
                  <c:v>108.39</c:v>
                </c:pt>
                <c:pt idx="4">
                  <c:v>102.71</c:v>
                </c:pt>
              </c:numCache>
            </c:numRef>
          </c:val>
          <c:extLst>
            <c:ext xmlns:c16="http://schemas.microsoft.com/office/drawing/2014/chart" uri="{C3380CC4-5D6E-409C-BE32-E72D297353CC}">
              <c16:uniqueId val="{00000000-59B9-4EE4-A4FA-8B201B9D3C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9B9-4EE4-A4FA-8B201B9D3C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42.75</c:v>
                </c:pt>
                <c:pt idx="1">
                  <c:v>43.86</c:v>
                </c:pt>
                <c:pt idx="2">
                  <c:v>45.16</c:v>
                </c:pt>
                <c:pt idx="3">
                  <c:v>46.7</c:v>
                </c:pt>
                <c:pt idx="4">
                  <c:v>47.96</c:v>
                </c:pt>
              </c:numCache>
            </c:numRef>
          </c:val>
          <c:extLst>
            <c:ext xmlns:c16="http://schemas.microsoft.com/office/drawing/2014/chart" uri="{C3380CC4-5D6E-409C-BE32-E72D297353CC}">
              <c16:uniqueId val="{00000000-02FA-4002-BFB6-477429A98C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2FA-4002-BFB6-477429A98C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9.15</c:v>
                </c:pt>
                <c:pt idx="1">
                  <c:v>2.98</c:v>
                </c:pt>
                <c:pt idx="2">
                  <c:v>10.43</c:v>
                </c:pt>
                <c:pt idx="3">
                  <c:v>5.65</c:v>
                </c:pt>
                <c:pt idx="4">
                  <c:v>5.64</c:v>
                </c:pt>
              </c:numCache>
            </c:numRef>
          </c:val>
          <c:extLst>
            <c:ext xmlns:c16="http://schemas.microsoft.com/office/drawing/2014/chart" uri="{C3380CC4-5D6E-409C-BE32-E72D297353CC}">
              <c16:uniqueId val="{00000000-DA64-4F35-B12F-81479727F4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A64-4F35-B12F-81479727F4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CA-4C72-A88A-492A2519C5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3CA-4C72-A88A-492A2519C5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185.29</c:v>
                </c:pt>
                <c:pt idx="1">
                  <c:v>164.79</c:v>
                </c:pt>
                <c:pt idx="2">
                  <c:v>168.77</c:v>
                </c:pt>
                <c:pt idx="3">
                  <c:v>159.81</c:v>
                </c:pt>
                <c:pt idx="4">
                  <c:v>138.57</c:v>
                </c:pt>
              </c:numCache>
            </c:numRef>
          </c:val>
          <c:extLst>
            <c:ext xmlns:c16="http://schemas.microsoft.com/office/drawing/2014/chart" uri="{C3380CC4-5D6E-409C-BE32-E72D297353CC}">
              <c16:uniqueId val="{00000000-4230-40B2-A26C-068096A7C6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230-40B2-A26C-068096A7C6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952.61</c:v>
                </c:pt>
                <c:pt idx="1">
                  <c:v>954.15</c:v>
                </c:pt>
                <c:pt idx="2">
                  <c:v>952.11</c:v>
                </c:pt>
                <c:pt idx="3">
                  <c:v>939.16</c:v>
                </c:pt>
                <c:pt idx="4">
                  <c:v>980.52</c:v>
                </c:pt>
              </c:numCache>
            </c:numRef>
          </c:val>
          <c:extLst>
            <c:ext xmlns:c16="http://schemas.microsoft.com/office/drawing/2014/chart" uri="{C3380CC4-5D6E-409C-BE32-E72D297353CC}">
              <c16:uniqueId val="{00000000-7815-409A-8BDA-C2F528EC66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815-409A-8BDA-C2F528EC66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103.92</c:v>
                </c:pt>
                <c:pt idx="1">
                  <c:v>104</c:v>
                </c:pt>
                <c:pt idx="2">
                  <c:v>103.67</c:v>
                </c:pt>
                <c:pt idx="3">
                  <c:v>105.75</c:v>
                </c:pt>
                <c:pt idx="4">
                  <c:v>99.08</c:v>
                </c:pt>
              </c:numCache>
            </c:numRef>
          </c:val>
          <c:extLst>
            <c:ext xmlns:c16="http://schemas.microsoft.com/office/drawing/2014/chart" uri="{C3380CC4-5D6E-409C-BE32-E72D297353CC}">
              <c16:uniqueId val="{00000000-1BB7-4DE7-9648-C6146EE290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BB7-4DE7-9648-C6146EE290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237.98</c:v>
                </c:pt>
                <c:pt idx="1">
                  <c:v>236.38</c:v>
                </c:pt>
                <c:pt idx="2">
                  <c:v>239.3</c:v>
                </c:pt>
                <c:pt idx="3">
                  <c:v>236.07</c:v>
                </c:pt>
                <c:pt idx="4">
                  <c:v>236.47</c:v>
                </c:pt>
              </c:numCache>
            </c:numRef>
          </c:val>
          <c:extLst>
            <c:ext xmlns:c16="http://schemas.microsoft.com/office/drawing/2014/chart" uri="{C3380CC4-5D6E-409C-BE32-E72D297353CC}">
              <c16:uniqueId val="{00000000-6906-4019-9D9E-5E7FF9135B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6906-4019-9D9E-5E7FF9135B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むつ市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55931</v>
      </c>
      <c r="AM8" s="61"/>
      <c r="AN8" s="61"/>
      <c r="AO8" s="61"/>
      <c r="AP8" s="61"/>
      <c r="AQ8" s="61"/>
      <c r="AR8" s="61"/>
      <c r="AS8" s="61"/>
      <c r="AT8" s="52">
        <f>データ!$S$6</f>
        <v>864.12</v>
      </c>
      <c r="AU8" s="53"/>
      <c r="AV8" s="53"/>
      <c r="AW8" s="53"/>
      <c r="AX8" s="53"/>
      <c r="AY8" s="53"/>
      <c r="AZ8" s="53"/>
      <c r="BA8" s="53"/>
      <c r="BB8" s="54">
        <f>データ!$T$6</f>
        <v>64.73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36.92</v>
      </c>
      <c r="J10" s="53"/>
      <c r="K10" s="53"/>
      <c r="L10" s="53"/>
      <c r="M10" s="53"/>
      <c r="N10" s="53"/>
      <c r="O10" s="64"/>
      <c r="P10" s="54">
        <f>データ!$P$6</f>
        <v>92.67</v>
      </c>
      <c r="Q10" s="54"/>
      <c r="R10" s="54"/>
      <c r="S10" s="54"/>
      <c r="T10" s="54"/>
      <c r="U10" s="54"/>
      <c r="V10" s="54"/>
      <c r="W10" s="61">
        <f>データ!$Q$6</f>
        <v>4675</v>
      </c>
      <c r="X10" s="61"/>
      <c r="Y10" s="61"/>
      <c r="Z10" s="61"/>
      <c r="AA10" s="61"/>
      <c r="AB10" s="61"/>
      <c r="AC10" s="61"/>
      <c r="AD10" s="2"/>
      <c r="AE10" s="2"/>
      <c r="AF10" s="2"/>
      <c r="AG10" s="2"/>
      <c r="AH10" s="4"/>
      <c r="AI10" s="4"/>
      <c r="AJ10" s="4"/>
      <c r="AK10" s="4"/>
      <c r="AL10" s="61">
        <f>データ!$U$6</f>
        <v>51296</v>
      </c>
      <c r="AM10" s="61"/>
      <c r="AN10" s="61"/>
      <c r="AO10" s="61"/>
      <c r="AP10" s="61"/>
      <c r="AQ10" s="61"/>
      <c r="AR10" s="61"/>
      <c r="AS10" s="61"/>
      <c r="AT10" s="52">
        <f>データ!$V$6</f>
        <v>72.23</v>
      </c>
      <c r="AU10" s="53"/>
      <c r="AV10" s="53"/>
      <c r="AW10" s="53"/>
      <c r="AX10" s="53"/>
      <c r="AY10" s="53"/>
      <c r="AZ10" s="53"/>
      <c r="BA10" s="53"/>
      <c r="BB10" s="54">
        <f>データ!$W$6</f>
        <v>710.18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113</v>
      </c>
      <c r="BM16" s="82"/>
      <c r="BN16" s="82"/>
      <c r="BO16" s="82"/>
      <c r="BP16" s="82"/>
      <c r="BQ16" s="82"/>
      <c r="BR16" s="82"/>
      <c r="BS16" s="82"/>
      <c r="BT16" s="82"/>
      <c r="BU16" s="82"/>
      <c r="BV16" s="82"/>
      <c r="BW16" s="82"/>
      <c r="BX16" s="82"/>
      <c r="BY16" s="82"/>
      <c r="BZ16" s="8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5" t="s">
        <v>26</v>
      </c>
      <c r="BM45" s="76"/>
      <c r="BN45" s="76"/>
      <c r="BO45" s="76"/>
      <c r="BP45" s="76"/>
      <c r="BQ45" s="76"/>
      <c r="BR45" s="76"/>
      <c r="BS45" s="76"/>
      <c r="BT45" s="76"/>
      <c r="BU45" s="76"/>
      <c r="BV45" s="76"/>
      <c r="BW45" s="76"/>
      <c r="BX45" s="76"/>
      <c r="BY45" s="76"/>
      <c r="BZ45" s="7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8"/>
      <c r="BM46" s="79"/>
      <c r="BN46" s="79"/>
      <c r="BO46" s="79"/>
      <c r="BP46" s="79"/>
      <c r="BQ46" s="79"/>
      <c r="BR46" s="79"/>
      <c r="BS46" s="79"/>
      <c r="BT46" s="79"/>
      <c r="BU46" s="79"/>
      <c r="BV46" s="79"/>
      <c r="BW46" s="79"/>
      <c r="BX46" s="79"/>
      <c r="BY46" s="79"/>
      <c r="BZ46" s="8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112</v>
      </c>
      <c r="BM47" s="82"/>
      <c r="BN47" s="82"/>
      <c r="BO47" s="82"/>
      <c r="BP47" s="82"/>
      <c r="BQ47" s="82"/>
      <c r="BR47" s="82"/>
      <c r="BS47" s="82"/>
      <c r="BT47" s="82"/>
      <c r="BU47" s="82"/>
      <c r="BV47" s="82"/>
      <c r="BW47" s="82"/>
      <c r="BX47" s="82"/>
      <c r="BY47" s="82"/>
      <c r="BZ47" s="8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5" t="s">
        <v>28</v>
      </c>
      <c r="BM64" s="76"/>
      <c r="BN64" s="76"/>
      <c r="BO64" s="76"/>
      <c r="BP64" s="76"/>
      <c r="BQ64" s="76"/>
      <c r="BR64" s="76"/>
      <c r="BS64" s="76"/>
      <c r="BT64" s="76"/>
      <c r="BU64" s="76"/>
      <c r="BV64" s="76"/>
      <c r="BW64" s="76"/>
      <c r="BX64" s="76"/>
      <c r="BY64" s="76"/>
      <c r="BZ64" s="7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8"/>
      <c r="BM65" s="79"/>
      <c r="BN65" s="79"/>
      <c r="BO65" s="79"/>
      <c r="BP65" s="79"/>
      <c r="BQ65" s="79"/>
      <c r="BR65" s="79"/>
      <c r="BS65" s="79"/>
      <c r="BT65" s="79"/>
      <c r="BU65" s="79"/>
      <c r="BV65" s="79"/>
      <c r="BW65" s="79"/>
      <c r="BX65" s="79"/>
      <c r="BY65" s="79"/>
      <c r="BZ65" s="8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114</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pCP2Mc4hM25p1xjyhUl6cPMuRKWzkwYugjd5nv+pOIvjFCRdUC0eZ5v8unphiOUHCyYBGNOFJE4bnv8qygKZw==" saltValue="AoJqXLp/iSOkUXjOxWpd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22080</v>
      </c>
      <c r="D6" s="34">
        <f t="shared" si="3"/>
        <v>46</v>
      </c>
      <c r="E6" s="34">
        <f t="shared" si="3"/>
        <v>1</v>
      </c>
      <c r="F6" s="34">
        <f t="shared" si="3"/>
        <v>0</v>
      </c>
      <c r="G6" s="34">
        <f t="shared" si="3"/>
        <v>1</v>
      </c>
      <c r="H6" s="34" t="str">
        <f t="shared" si="3"/>
        <v>青森県　むつ市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36.92</v>
      </c>
      <c r="P6" s="35">
        <f t="shared" si="3"/>
        <v>92.67</v>
      </c>
      <c r="Q6" s="35">
        <f t="shared" si="3"/>
        <v>4675</v>
      </c>
      <c r="R6" s="35">
        <f t="shared" si="3"/>
        <v>55931</v>
      </c>
      <c r="S6" s="35">
        <f t="shared" si="3"/>
        <v>864.12</v>
      </c>
      <c r="T6" s="35">
        <f t="shared" si="3"/>
        <v>64.73</v>
      </c>
      <c r="U6" s="35">
        <f t="shared" si="3"/>
        <v>51296</v>
      </c>
      <c r="V6" s="35">
        <f t="shared" si="3"/>
        <v>72.23</v>
      </c>
      <c r="W6" s="35">
        <f t="shared" si="3"/>
        <v>710.18</v>
      </c>
      <c r="X6" s="36">
        <f>IF(X7="",NA(),X7)</f>
        <v>107.99</v>
      </c>
      <c r="Y6" s="36">
        <f t="shared" ref="Y6:AG6" si="4">IF(Y7="",NA(),Y7)</f>
        <v>107.88</v>
      </c>
      <c r="Z6" s="36">
        <f t="shared" si="4"/>
        <v>107.04</v>
      </c>
      <c r="AA6" s="36">
        <f t="shared" si="4"/>
        <v>108.39</v>
      </c>
      <c r="AB6" s="36">
        <f t="shared" si="4"/>
        <v>102.71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185.29</v>
      </c>
      <c r="AU6" s="36">
        <f t="shared" ref="AU6:BC6" si="6">IF(AU7="",NA(),AU7)</f>
        <v>164.79</v>
      </c>
      <c r="AV6" s="36">
        <f t="shared" si="6"/>
        <v>168.77</v>
      </c>
      <c r="AW6" s="36">
        <f t="shared" si="6"/>
        <v>159.81</v>
      </c>
      <c r="AX6" s="36">
        <f t="shared" si="6"/>
        <v>138.57</v>
      </c>
      <c r="AY6" s="36">
        <f t="shared" si="6"/>
        <v>357.82</v>
      </c>
      <c r="AZ6" s="36">
        <f t="shared" si="6"/>
        <v>355.5</v>
      </c>
      <c r="BA6" s="36">
        <f t="shared" si="6"/>
        <v>349.83</v>
      </c>
      <c r="BB6" s="36">
        <f t="shared" si="6"/>
        <v>360.86</v>
      </c>
      <c r="BC6" s="36">
        <f t="shared" si="6"/>
        <v>350.79</v>
      </c>
      <c r="BD6" s="35" t="str">
        <f>IF(BD7="","",IF(BD7="-","【-】","【"&amp;SUBSTITUTE(TEXT(BD7,"#,##0.00"),"-","△")&amp;"】"))</f>
        <v>【260.31】</v>
      </c>
      <c r="BE6" s="36">
        <f>IF(BE7="",NA(),BE7)</f>
        <v>952.61</v>
      </c>
      <c r="BF6" s="36">
        <f t="shared" ref="BF6:BN6" si="7">IF(BF7="",NA(),BF7)</f>
        <v>954.15</v>
      </c>
      <c r="BG6" s="36">
        <f t="shared" si="7"/>
        <v>952.11</v>
      </c>
      <c r="BH6" s="36">
        <f t="shared" si="7"/>
        <v>939.16</v>
      </c>
      <c r="BI6" s="36">
        <f t="shared" si="7"/>
        <v>980.52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103.92</v>
      </c>
      <c r="BQ6" s="36">
        <f t="shared" ref="BQ6:BY6" si="8">IF(BQ7="",NA(),BQ7)</f>
        <v>104</v>
      </c>
      <c r="BR6" s="36">
        <f t="shared" si="8"/>
        <v>103.67</v>
      </c>
      <c r="BS6" s="36">
        <f t="shared" si="8"/>
        <v>105.75</v>
      </c>
      <c r="BT6" s="36">
        <f t="shared" si="8"/>
        <v>99.08</v>
      </c>
      <c r="BU6" s="36">
        <f t="shared" si="8"/>
        <v>106.01</v>
      </c>
      <c r="BV6" s="36">
        <f t="shared" si="8"/>
        <v>104.57</v>
      </c>
      <c r="BW6" s="36">
        <f t="shared" si="8"/>
        <v>103.54</v>
      </c>
      <c r="BX6" s="36">
        <f t="shared" si="8"/>
        <v>103.32</v>
      </c>
      <c r="BY6" s="36">
        <f t="shared" si="8"/>
        <v>100.85</v>
      </c>
      <c r="BZ6" s="35" t="str">
        <f>IF(BZ7="","",IF(BZ7="-","【-】","【"&amp;SUBSTITUTE(TEXT(BZ7,"#,##0.00"),"-","△")&amp;"】"))</f>
        <v>【100.05】</v>
      </c>
      <c r="CA6" s="36">
        <f>IF(CA7="",NA(),CA7)</f>
        <v>237.98</v>
      </c>
      <c r="CB6" s="36">
        <f t="shared" ref="CB6:CJ6" si="9">IF(CB7="",NA(),CB7)</f>
        <v>236.38</v>
      </c>
      <c r="CC6" s="36">
        <f t="shared" si="9"/>
        <v>239.3</v>
      </c>
      <c r="CD6" s="36">
        <f t="shared" si="9"/>
        <v>236.07</v>
      </c>
      <c r="CE6" s="36">
        <f t="shared" si="9"/>
        <v>236.47</v>
      </c>
      <c r="CF6" s="36">
        <f t="shared" si="9"/>
        <v>162.24</v>
      </c>
      <c r="CG6" s="36">
        <f t="shared" si="9"/>
        <v>165.47</v>
      </c>
      <c r="CH6" s="36">
        <f t="shared" si="9"/>
        <v>167.46</v>
      </c>
      <c r="CI6" s="36">
        <f t="shared" si="9"/>
        <v>168.56</v>
      </c>
      <c r="CJ6" s="36">
        <f t="shared" si="9"/>
        <v>167.1</v>
      </c>
      <c r="CK6" s="35" t="str">
        <f>IF(CK7="","",IF(CK7="-","【-】","【"&amp;SUBSTITUTE(TEXT(CK7,"#,##0.00"),"-","△")&amp;"】"))</f>
        <v>【166.40】</v>
      </c>
      <c r="CL6" s="36">
        <f>IF(CL7="",NA(),CL7)</f>
        <v>76.41</v>
      </c>
      <c r="CM6" s="36">
        <f t="shared" ref="CM6:CU6" si="10">IF(CM7="",NA(),CM7)</f>
        <v>76.36</v>
      </c>
      <c r="CN6" s="36">
        <f t="shared" si="10"/>
        <v>75.22</v>
      </c>
      <c r="CO6" s="36">
        <f t="shared" si="10"/>
        <v>75.33</v>
      </c>
      <c r="CP6" s="36">
        <f t="shared" si="10"/>
        <v>74.97</v>
      </c>
      <c r="CQ6" s="36">
        <f t="shared" si="10"/>
        <v>59.11</v>
      </c>
      <c r="CR6" s="36">
        <f t="shared" si="10"/>
        <v>59.74</v>
      </c>
      <c r="CS6" s="36">
        <f t="shared" si="10"/>
        <v>59.46</v>
      </c>
      <c r="CT6" s="36">
        <f t="shared" si="10"/>
        <v>59.51</v>
      </c>
      <c r="CU6" s="36">
        <f t="shared" si="10"/>
        <v>59.91</v>
      </c>
      <c r="CV6" s="35" t="str">
        <f>IF(CV7="","",IF(CV7="-","【-】","【"&amp;SUBSTITUTE(TEXT(CV7,"#,##0.00"),"-","△")&amp;"】"))</f>
        <v>【60.69】</v>
      </c>
      <c r="CW6" s="36">
        <f>IF(CW7="",NA(),CW7)</f>
        <v>79.459999999999994</v>
      </c>
      <c r="CX6" s="36">
        <f t="shared" ref="CX6:DF6" si="11">IF(CX7="",NA(),CX7)</f>
        <v>79.23</v>
      </c>
      <c r="CY6" s="36">
        <f t="shared" si="11"/>
        <v>78.849999999999994</v>
      </c>
      <c r="CZ6" s="36">
        <f t="shared" si="11"/>
        <v>78.16</v>
      </c>
      <c r="DA6" s="36">
        <f t="shared" si="11"/>
        <v>78.48</v>
      </c>
      <c r="DB6" s="36">
        <f t="shared" si="11"/>
        <v>87.91</v>
      </c>
      <c r="DC6" s="36">
        <f t="shared" si="11"/>
        <v>87.28</v>
      </c>
      <c r="DD6" s="36">
        <f t="shared" si="11"/>
        <v>87.41</v>
      </c>
      <c r="DE6" s="36">
        <f t="shared" si="11"/>
        <v>87.08</v>
      </c>
      <c r="DF6" s="36">
        <f t="shared" si="11"/>
        <v>87.26</v>
      </c>
      <c r="DG6" s="35" t="str">
        <f>IF(DG7="","",IF(DG7="-","【-】","【"&amp;SUBSTITUTE(TEXT(DG7,"#,##0.00"),"-","△")&amp;"】"))</f>
        <v>【89.82】</v>
      </c>
      <c r="DH6" s="36">
        <f>IF(DH7="",NA(),DH7)</f>
        <v>42.75</v>
      </c>
      <c r="DI6" s="36">
        <f t="shared" ref="DI6:DQ6" si="12">IF(DI7="",NA(),DI7)</f>
        <v>43.86</v>
      </c>
      <c r="DJ6" s="36">
        <f t="shared" si="12"/>
        <v>45.16</v>
      </c>
      <c r="DK6" s="36">
        <f t="shared" si="12"/>
        <v>46.7</v>
      </c>
      <c r="DL6" s="36">
        <f t="shared" si="12"/>
        <v>47.96</v>
      </c>
      <c r="DM6" s="36">
        <f t="shared" si="12"/>
        <v>46.88</v>
      </c>
      <c r="DN6" s="36">
        <f t="shared" si="12"/>
        <v>46.94</v>
      </c>
      <c r="DO6" s="36">
        <f t="shared" si="12"/>
        <v>47.62</v>
      </c>
      <c r="DP6" s="36">
        <f t="shared" si="12"/>
        <v>48.55</v>
      </c>
      <c r="DQ6" s="36">
        <f t="shared" si="12"/>
        <v>49.2</v>
      </c>
      <c r="DR6" s="35" t="str">
        <f>IF(DR7="","",IF(DR7="-","【-】","【"&amp;SUBSTITUTE(TEXT(DR7,"#,##0.00"),"-","△")&amp;"】"))</f>
        <v>【50.19】</v>
      </c>
      <c r="DS6" s="36">
        <f>IF(DS7="",NA(),DS7)</f>
        <v>9.15</v>
      </c>
      <c r="DT6" s="36">
        <f t="shared" ref="DT6:EB6" si="13">IF(DT7="",NA(),DT7)</f>
        <v>2.98</v>
      </c>
      <c r="DU6" s="36">
        <f t="shared" si="13"/>
        <v>10.43</v>
      </c>
      <c r="DV6" s="36">
        <f t="shared" si="13"/>
        <v>5.65</v>
      </c>
      <c r="DW6" s="36">
        <f t="shared" si="13"/>
        <v>5.64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0.56000000000000005</v>
      </c>
      <c r="EE6" s="36">
        <f t="shared" ref="EE6:EM6" si="14">IF(EE7="",NA(),EE7)</f>
        <v>0.95</v>
      </c>
      <c r="EF6" s="36">
        <f t="shared" si="14"/>
        <v>0.9</v>
      </c>
      <c r="EG6" s="36">
        <f t="shared" si="14"/>
        <v>0.14000000000000001</v>
      </c>
      <c r="EH6" s="36">
        <f t="shared" si="14"/>
        <v>0.3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22080</v>
      </c>
      <c r="D7" s="38">
        <v>46</v>
      </c>
      <c r="E7" s="38">
        <v>1</v>
      </c>
      <c r="F7" s="38">
        <v>0</v>
      </c>
      <c r="G7" s="38">
        <v>1</v>
      </c>
      <c r="H7" s="38" t="s">
        <v>93</v>
      </c>
      <c r="I7" s="38" t="s">
        <v>94</v>
      </c>
      <c r="J7" s="38" t="s">
        <v>95</v>
      </c>
      <c r="K7" s="38" t="s">
        <v>96</v>
      </c>
      <c r="L7" s="38" t="s">
        <v>97</v>
      </c>
      <c r="M7" s="38" t="s">
        <v>98</v>
      </c>
      <c r="N7" s="39" t="s">
        <v>99</v>
      </c>
      <c r="O7" s="39">
        <v>36.92</v>
      </c>
      <c r="P7" s="39">
        <v>92.67</v>
      </c>
      <c r="Q7" s="39">
        <v>4675</v>
      </c>
      <c r="R7" s="39">
        <v>55931</v>
      </c>
      <c r="S7" s="39">
        <v>864.12</v>
      </c>
      <c r="T7" s="39">
        <v>64.73</v>
      </c>
      <c r="U7" s="39">
        <v>51296</v>
      </c>
      <c r="V7" s="39">
        <v>72.23</v>
      </c>
      <c r="W7" s="39">
        <v>710.18</v>
      </c>
      <c r="X7" s="39">
        <v>107.99</v>
      </c>
      <c r="Y7" s="39">
        <v>107.88</v>
      </c>
      <c r="Z7" s="39">
        <v>107.04</v>
      </c>
      <c r="AA7" s="39">
        <v>108.39</v>
      </c>
      <c r="AB7" s="39">
        <v>102.71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185.29</v>
      </c>
      <c r="AU7" s="39">
        <v>164.79</v>
      </c>
      <c r="AV7" s="39">
        <v>168.77</v>
      </c>
      <c r="AW7" s="39">
        <v>159.81</v>
      </c>
      <c r="AX7" s="39">
        <v>138.57</v>
      </c>
      <c r="AY7" s="39">
        <v>357.82</v>
      </c>
      <c r="AZ7" s="39">
        <v>355.5</v>
      </c>
      <c r="BA7" s="39">
        <v>349.83</v>
      </c>
      <c r="BB7" s="39">
        <v>360.86</v>
      </c>
      <c r="BC7" s="39">
        <v>350.79</v>
      </c>
      <c r="BD7" s="39">
        <v>260.31</v>
      </c>
      <c r="BE7" s="39">
        <v>952.61</v>
      </c>
      <c r="BF7" s="39">
        <v>954.15</v>
      </c>
      <c r="BG7" s="39">
        <v>952.11</v>
      </c>
      <c r="BH7" s="39">
        <v>939.16</v>
      </c>
      <c r="BI7" s="39">
        <v>980.52</v>
      </c>
      <c r="BJ7" s="39">
        <v>307.45999999999998</v>
      </c>
      <c r="BK7" s="39">
        <v>312.58</v>
      </c>
      <c r="BL7" s="39">
        <v>314.87</v>
      </c>
      <c r="BM7" s="39">
        <v>309.27999999999997</v>
      </c>
      <c r="BN7" s="39">
        <v>322.92</v>
      </c>
      <c r="BO7" s="39">
        <v>275.67</v>
      </c>
      <c r="BP7" s="39">
        <v>103.92</v>
      </c>
      <c r="BQ7" s="39">
        <v>104</v>
      </c>
      <c r="BR7" s="39">
        <v>103.67</v>
      </c>
      <c r="BS7" s="39">
        <v>105.75</v>
      </c>
      <c r="BT7" s="39">
        <v>99.08</v>
      </c>
      <c r="BU7" s="39">
        <v>106.01</v>
      </c>
      <c r="BV7" s="39">
        <v>104.57</v>
      </c>
      <c r="BW7" s="39">
        <v>103.54</v>
      </c>
      <c r="BX7" s="39">
        <v>103.32</v>
      </c>
      <c r="BY7" s="39">
        <v>100.85</v>
      </c>
      <c r="BZ7" s="39">
        <v>100.05</v>
      </c>
      <c r="CA7" s="39">
        <v>237.98</v>
      </c>
      <c r="CB7" s="39">
        <v>236.38</v>
      </c>
      <c r="CC7" s="39">
        <v>239.3</v>
      </c>
      <c r="CD7" s="39">
        <v>236.07</v>
      </c>
      <c r="CE7" s="39">
        <v>236.47</v>
      </c>
      <c r="CF7" s="39">
        <v>162.24</v>
      </c>
      <c r="CG7" s="39">
        <v>165.47</v>
      </c>
      <c r="CH7" s="39">
        <v>167.46</v>
      </c>
      <c r="CI7" s="39">
        <v>168.56</v>
      </c>
      <c r="CJ7" s="39">
        <v>167.1</v>
      </c>
      <c r="CK7" s="39">
        <v>166.4</v>
      </c>
      <c r="CL7" s="39">
        <v>76.41</v>
      </c>
      <c r="CM7" s="39">
        <v>76.36</v>
      </c>
      <c r="CN7" s="39">
        <v>75.22</v>
      </c>
      <c r="CO7" s="39">
        <v>75.33</v>
      </c>
      <c r="CP7" s="39">
        <v>74.97</v>
      </c>
      <c r="CQ7" s="39">
        <v>59.11</v>
      </c>
      <c r="CR7" s="39">
        <v>59.74</v>
      </c>
      <c r="CS7" s="39">
        <v>59.46</v>
      </c>
      <c r="CT7" s="39">
        <v>59.51</v>
      </c>
      <c r="CU7" s="39">
        <v>59.91</v>
      </c>
      <c r="CV7" s="39">
        <v>60.69</v>
      </c>
      <c r="CW7" s="39">
        <v>79.459999999999994</v>
      </c>
      <c r="CX7" s="39">
        <v>79.23</v>
      </c>
      <c r="CY7" s="39">
        <v>78.849999999999994</v>
      </c>
      <c r="CZ7" s="39">
        <v>78.16</v>
      </c>
      <c r="DA7" s="39">
        <v>78.48</v>
      </c>
      <c r="DB7" s="39">
        <v>87.91</v>
      </c>
      <c r="DC7" s="39">
        <v>87.28</v>
      </c>
      <c r="DD7" s="39">
        <v>87.41</v>
      </c>
      <c r="DE7" s="39">
        <v>87.08</v>
      </c>
      <c r="DF7" s="39">
        <v>87.26</v>
      </c>
      <c r="DG7" s="39">
        <v>89.82</v>
      </c>
      <c r="DH7" s="39">
        <v>42.75</v>
      </c>
      <c r="DI7" s="39">
        <v>43.86</v>
      </c>
      <c r="DJ7" s="39">
        <v>45.16</v>
      </c>
      <c r="DK7" s="39">
        <v>46.7</v>
      </c>
      <c r="DL7" s="39">
        <v>47.96</v>
      </c>
      <c r="DM7" s="39">
        <v>46.88</v>
      </c>
      <c r="DN7" s="39">
        <v>46.94</v>
      </c>
      <c r="DO7" s="39">
        <v>47.62</v>
      </c>
      <c r="DP7" s="39">
        <v>48.55</v>
      </c>
      <c r="DQ7" s="39">
        <v>49.2</v>
      </c>
      <c r="DR7" s="39">
        <v>50.19</v>
      </c>
      <c r="DS7" s="39">
        <v>9.15</v>
      </c>
      <c r="DT7" s="39">
        <v>2.98</v>
      </c>
      <c r="DU7" s="39">
        <v>10.43</v>
      </c>
      <c r="DV7" s="39">
        <v>5.65</v>
      </c>
      <c r="DW7" s="39">
        <v>5.64</v>
      </c>
      <c r="DX7" s="39">
        <v>13.39</v>
      </c>
      <c r="DY7" s="39">
        <v>14.48</v>
      </c>
      <c r="DZ7" s="39">
        <v>16.27</v>
      </c>
      <c r="EA7" s="39">
        <v>17.11</v>
      </c>
      <c r="EB7" s="39">
        <v>18.329999999999998</v>
      </c>
      <c r="EC7" s="39">
        <v>20.63</v>
      </c>
      <c r="ED7" s="39">
        <v>0.56000000000000005</v>
      </c>
      <c r="EE7" s="39">
        <v>0.95</v>
      </c>
      <c r="EF7" s="39">
        <v>0.9</v>
      </c>
      <c r="EG7" s="39">
        <v>0.14000000000000001</v>
      </c>
      <c r="EH7" s="39">
        <v>0.3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2022-02-07T00:09:53Z</cp:lastPrinted>
  <dcterms:created xsi:type="dcterms:W3CDTF">2021-12-03T06:42:35Z</dcterms:created>
  <dcterms:modified xsi:type="dcterms:W3CDTF">2022-02-07T11:06:29Z</dcterms:modified>
  <cp:category/>
</cp:coreProperties>
</file>