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x7N1S2YsKmTbRB1ENdiPjYFMGRsQUtfNZziXtTp2DwSE1uT0bWznHqI4l9Gv6CtEdOx6fdSzQ/xRzYgcpd9jw==" workbookSaltValue="bqlIX5evTw/vRL4cl1LnFg==" workbookSpinCount="100000"/>
  <bookViews>
    <workbookView xWindow="0" yWindow="30" windowWidth="15360" windowHeight="760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<sst xmlns="http://schemas.openxmlformats.org/spreadsheetml/2006/main" xmlns:r="http://schemas.openxmlformats.org/officeDocument/2006/relationships" count="116" uniqueCount="116">
  <si>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</si>
  <si>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</si>
  <si>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</si>
  <si>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</si>
  <si>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</si>
  <si>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</si>
  <si>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</si>
  <si>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</si>
  <si>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</si>
  <si>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</si>
  <si>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</si>
  <si>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</si>
  <si>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</si>
  <si>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</si>
  <si>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</si>
  <si>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</si>
  <si>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</si>
  <si>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</si>
  <si>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</si>
  <si>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</si>
  <si>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</si>
  <si>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</si>
  <si>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</si>
  <si>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</si>
  <si>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</si>
  <si>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</si>
  <si>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</si>
  <si>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</si>
  <si>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</si>
  <si>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</si>
  <si>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</si>
  <si>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</si>
  <si>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</si>
  <si>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</si>
  <si>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</si>
  <si>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</si>
  <si>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</si>
  <si>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</si>
  <si>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</si>
  <si>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</si>
  <si>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</si>
  <si>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</si>
  <si>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</si>
  <si>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</si>
  <si>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</si>
  <si>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</si>
  <si>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</si>
  <si>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</si>
  <si>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</si>
  <si>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</si>
  <si>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</si>
  <si>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</si>
  <si>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</si>
  <si>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</si>
  <si>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</si>
  <si>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</si>
  <si>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</si>
  <si>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</si>
  <si>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</si>
  <si>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</si>
  <si>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</si>
  <si>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</si>
  <si>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</si>
  <si>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</si>
  <si>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</si>
  <si>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</si>
  <si>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</si>
  <si>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</si>
  <si>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</si>
  <si>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</si>
  <si>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</si>
  <si>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</si>
  <si>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</si>
  <si>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</si>
  <si>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</si>
  <si>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</si>
  <si>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</si>
  <si>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</si>
  <si>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</si>
  <si>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</si>
  <si>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</si>
  <si>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</si>
  <si>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</si>
  <si>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</si>
  <si>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</si>
  <si>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</si>
  <si>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</si>
  <si>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</si>
  <si>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</si>
  <si>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</si>
  <si>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</si>
  <si>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</si>
  <si>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</si>
  <si>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</si>
  <si>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</si>
  <si>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</si>
  <si>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</si>
  <si>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</si>
  <si>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</si>
  <si>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</si>
  <si>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</si>
  <si>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</si>
  <si>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</si>
  <si>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</si>
  <si>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</si>
  <si>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</si>
  <si>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</si>
  <si>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</si>
  <si>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</si>
  <si>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</si>
  <si>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</si>
  <si>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</si>
  <si>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</si>
  <si>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rPh sb="25" eb="27">
      <t>ケイヒ</t>
    </rPh>
    <rPh sb="27" eb="30">
      <t>カイシュウリツ</t>
    </rPh>
    <phoneticPr fontId="1"/>
  </si>
  <si>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しかし、今後は管渠・施設の老朽化は避けられない問題であるため漁業集落排水施設機能保全計画を基に効率的な管渠・施設の維持管理を行っていく。</t>
    <rPh sb="156" eb="157">
      <t>モト</t>
    </rPh>
    <phoneticPr fontId="1"/>
  </si>
  <si>
    <t>　収益的収支比率は料金収入等の増加に伴い昨年に比べ上昇したが、まだ100%を超えてはおらず赤字会計となっている。理由としては、下水道事業への未加入者が多いことによる収入不足が挙げられる。
　経費回収率に関しては昨年に比べ増加し、類似団体平均値と比較しても高い結果となった。理由としては上記のとおり料金収入等の増加に伴うものと考えている。
　汚水処理原価については昨年に比べ減少し、類似団体平均値を下回っている状況となっている。より一層維持管理費節減に努め経営改善に繋げたい。
　今後、料金収入を増加させるため未加入者を取り込んでいくことができれば、施設利用率、水洗化率向上につながり料金収入の上昇が期待できる。
　料金改定については消費税増税もあり、利用者の負担も考えると近いうちに改定する予定はないが、経営状況が好転しない場合は検討していく。</t>
    <rPh sb="9" eb="11">
      <t>リョウキン</t>
    </rPh>
    <rPh sb="11" eb="13">
      <t>シュウニュウ</t>
    </rPh>
    <rPh sb="13" eb="14">
      <t>トウ</t>
    </rPh>
    <rPh sb="15" eb="17">
      <t>ゾウカ</t>
    </rPh>
    <rPh sb="18" eb="19">
      <t>トモナ</t>
    </rPh>
    <rPh sb="63" eb="66">
      <t>ゲスイドウ</t>
    </rPh>
    <rPh sb="66" eb="68">
      <t>ジギョウ</t>
    </rPh>
    <rPh sb="70" eb="73">
      <t>ミカニュウ</t>
    </rPh>
    <rPh sb="73" eb="74">
      <t>シャ</t>
    </rPh>
    <rPh sb="75" eb="76">
      <t>オオ</t>
    </rPh>
    <rPh sb="110" eb="112">
      <t>ゾウカ</t>
    </rPh>
    <rPh sb="118" eb="121">
      <t>ヘイキンチ</t>
    </rPh>
    <rPh sb="127" eb="128">
      <t>タカ</t>
    </rPh>
    <rPh sb="142" eb="144">
      <t>ジョウキ</t>
    </rPh>
    <rPh sb="148" eb="150">
      <t>リョウキン</t>
    </rPh>
    <rPh sb="150" eb="152">
      <t>シュウニュウ</t>
    </rPh>
    <rPh sb="152" eb="153">
      <t>トウ</t>
    </rPh>
    <rPh sb="154" eb="156">
      <t>ゾウカ</t>
    </rPh>
    <rPh sb="157" eb="158">
      <t>トモナ</t>
    </rPh>
    <rPh sb="186" eb="188">
      <t>ゲンショウ</t>
    </rPh>
    <rPh sb="194" eb="196">
      <t>ヘイキン</t>
    </rPh>
    <rPh sb="198" eb="200">
      <t>シタマワ</t>
    </rPh>
    <rPh sb="215" eb="217">
      <t>イッソウ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</si>
</sst>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9.e-002</c:v>
                </c:pt>
                <c:pt idx="2">
                  <c:v>2.e-002</c:v>
                </c:pt>
                <c:pt idx="3">
                  <c:v>1.e-002</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35.51</c:v>
                </c:pt>
                <c:pt idx="1">
                  <c:v>87.8</c:v>
                </c:pt>
                <c:pt idx="2">
                  <c:v>71.36</c:v>
                </c:pt>
                <c:pt idx="3">
                  <c:v>75.849999999999994</c:v>
                </c:pt>
                <c:pt idx="4">
                  <c:v>80.099999999999994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4522.0600000000004</c:v>
                </c:pt>
                <c:pt idx="1" formatCode="#,##0.00;&quot;△&quot;#,##0.00;&quot;-&quot;">
                  <c:v>2733.46</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1063.93</c:v>
                </c:pt>
                <c:pt idx="1">
                  <c:v>1060.8599999999999</c:v>
                </c:pt>
                <c:pt idx="2">
                  <c:v>1006.65</c:v>
                </c:pt>
                <c:pt idx="3">
                  <c:v>998.42</c:v>
                </c:pt>
                <c:pt idx="4">
                  <c:v>1095.52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16.46</c:v>
                </c:pt>
                <c:pt idx="1">
                  <c:v>33.799999999999997</c:v>
                </c:pt>
                <c:pt idx="2">
                  <c:v>38.950000000000003</c:v>
                </c:pt>
                <c:pt idx="3">
                  <c:v>34.92</c:v>
                </c:pt>
                <c:pt idx="4">
                  <c:v>43.04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46.26</c:v>
                </c:pt>
                <c:pt idx="1">
                  <c:v>45.81</c:v>
                </c:pt>
                <c:pt idx="2">
                  <c:v>43.43</c:v>
                </c:pt>
                <c:pt idx="3">
                  <c:v>41.41</c:v>
                </c:pt>
                <c:pt idx="4">
                  <c:v>39.64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925.58</c:v>
                </c:pt>
                <c:pt idx="1">
                  <c:v>443.62</c:v>
                </c:pt>
                <c:pt idx="2">
                  <c:v>402.8</c:v>
                </c:pt>
                <c:pt idx="3">
                  <c:v>447.92</c:v>
                </c:pt>
                <c:pt idx="4">
                  <c:v>360.92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376.4</c:v>
                </c:pt>
                <c:pt idx="1">
                  <c:v>383.92</c:v>
                </c:pt>
                <c:pt idx="2">
                  <c:v>400.44</c:v>
                </c:pt>
                <c:pt idx="3">
                  <c:v>417.56</c:v>
                </c:pt>
                <c:pt idx="4">
                  <c:v>449.72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21.68</c:v>
                </c:pt>
                <c:pt idx="1">
                  <c:v>22.47</c:v>
                </c:pt>
                <c:pt idx="2">
                  <c:v>22.81</c:v>
                </c:pt>
                <c:pt idx="3">
                  <c:v>23.27</c:v>
                </c:pt>
                <c:pt idx="4">
                  <c:v>24.06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33.729999999999997</c:v>
                </c:pt>
                <c:pt idx="1">
                  <c:v>33.21</c:v>
                </c:pt>
                <c:pt idx="2">
                  <c:v>32.229999999999997</c:v>
                </c:pt>
                <c:pt idx="3">
                  <c:v>32.479999999999997</c:v>
                </c:pt>
                <c:pt idx="4">
                  <c:v>30.19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58.71</c:v>
                </c:pt>
                <c:pt idx="1">
                  <c:v>58.83</c:v>
                </c:pt>
                <c:pt idx="2">
                  <c:v>59.13</c:v>
                </c:pt>
                <c:pt idx="3">
                  <c:v>56.35</c:v>
                </c:pt>
                <c:pt idx="4">
                  <c:v>58.7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79.989999999999995</c:v>
                </c:pt>
                <c:pt idx="1">
                  <c:v>79.98</c:v>
                </c:pt>
                <c:pt idx="2">
                  <c:v>80.8</c:v>
                </c:pt>
                <c:pt idx="3">
                  <c:v>79.2</c:v>
                </c:pt>
                <c:pt idx="4">
                  <c:v>79.09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【1,042.34】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【410.22】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【42.60】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K1" zoomScale="130" zoomScaleNormal="13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10639</v>
      </c>
      <c r="AM8" s="22"/>
      <c r="AN8" s="22"/>
      <c r="AO8" s="22"/>
      <c r="AP8" s="22"/>
      <c r="AQ8" s="22"/>
      <c r="AR8" s="22"/>
      <c r="AS8" s="22"/>
      <c r="AT8" s="7">
        <f>データ!T6</f>
        <v>217.09</v>
      </c>
      <c r="AU8" s="7"/>
      <c r="AV8" s="7"/>
      <c r="AW8" s="7"/>
      <c r="AX8" s="7"/>
      <c r="AY8" s="7"/>
      <c r="AZ8" s="7"/>
      <c r="BA8" s="7"/>
      <c r="BB8" s="7">
        <f>データ!U6</f>
        <v>49.01</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17.13</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1811</v>
      </c>
      <c r="AM10" s="22"/>
      <c r="AN10" s="22"/>
      <c r="AO10" s="22"/>
      <c r="AP10" s="22"/>
      <c r="AQ10" s="22"/>
      <c r="AR10" s="22"/>
      <c r="AS10" s="22"/>
      <c r="AT10" s="7">
        <f>データ!W6</f>
        <v>0.86</v>
      </c>
      <c r="AU10" s="7"/>
      <c r="AV10" s="7"/>
      <c r="AW10" s="7"/>
      <c r="AX10" s="7"/>
      <c r="AY10" s="7"/>
      <c r="AZ10" s="7"/>
      <c r="BA10" s="7"/>
      <c r="BB10" s="7">
        <f>データ!X6</f>
        <v>2105.81</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【1,042.34】</v>
      </c>
      <c r="I86" s="12" t="str">
        <f>データ!CA6</f>
        <v>【42.60】</v>
      </c>
      <c r="J86" s="12" t="str">
        <f>データ!CL6</f>
        <v>【410.22】</v>
      </c>
      <c r="K86" s="12" t="str">
        <f>データ!CW6</f>
        <v>【32.98】</v>
      </c>
      <c r="L86" s="12" t="str">
        <f>データ!DH6</f>
        <v>【80.45】</v>
      </c>
      <c r="M86" s="12" t="s">
        <v>41</v>
      </c>
      <c r="N86" s="12" t="s">
        <v>41</v>
      </c>
      <c r="O86" s="12" t="str">
        <f>データ!EO6</f>
        <v>【1.09】</v>
      </c>
    </row>
  </sheetData>
  <sheetProtection algorithmName="SHA-512" hashValue="5CvPOzGKn4YVK8hXIvwnEJ8wODXbDybC+KqO1QZh+qofyAWHAOLZFrWs0BoTG+GYNFB/n/ET1GgdHExdf8ezmw==" saltValue="8JDfkoDGgx9W1aUOq6wZM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2020</v>
      </c>
      <c r="C6" s="65">
        <f t="shared" si="1"/>
        <v>23019</v>
      </c>
      <c r="D6" s="65">
        <f t="shared" si="1"/>
        <v>47</v>
      </c>
      <c r="E6" s="65">
        <f t="shared" si="1"/>
        <v>17</v>
      </c>
      <c r="F6" s="65">
        <f t="shared" si="1"/>
        <v>6</v>
      </c>
      <c r="G6" s="65">
        <f t="shared" si="1"/>
        <v>0</v>
      </c>
      <c r="H6" s="65" t="str">
        <f t="shared" si="1"/>
        <v>青森県　平内町</v>
      </c>
      <c r="I6" s="65" t="str">
        <f t="shared" si="1"/>
        <v>法非適用</v>
      </c>
      <c r="J6" s="65" t="str">
        <f t="shared" si="1"/>
        <v>下水道事業</v>
      </c>
      <c r="K6" s="65" t="str">
        <f t="shared" si="1"/>
        <v>漁業集落排水</v>
      </c>
      <c r="L6" s="65" t="str">
        <f t="shared" si="1"/>
        <v>H2</v>
      </c>
      <c r="M6" s="65" t="str">
        <f t="shared" si="1"/>
        <v>非設置</v>
      </c>
      <c r="N6" s="74" t="str">
        <f t="shared" si="1"/>
        <v>-</v>
      </c>
      <c r="O6" s="74" t="str">
        <f t="shared" si="1"/>
        <v>該当数値なし</v>
      </c>
      <c r="P6" s="74">
        <f t="shared" si="1"/>
        <v>17.13</v>
      </c>
      <c r="Q6" s="74">
        <f t="shared" si="1"/>
        <v>100</v>
      </c>
      <c r="R6" s="74">
        <f t="shared" si="1"/>
        <v>2980</v>
      </c>
      <c r="S6" s="74">
        <f t="shared" si="1"/>
        <v>10639</v>
      </c>
      <c r="T6" s="74">
        <f t="shared" si="1"/>
        <v>217.09</v>
      </c>
      <c r="U6" s="74">
        <f t="shared" si="1"/>
        <v>49.01</v>
      </c>
      <c r="V6" s="74">
        <f t="shared" si="1"/>
        <v>1811</v>
      </c>
      <c r="W6" s="74">
        <f t="shared" si="1"/>
        <v>0.86</v>
      </c>
      <c r="X6" s="74">
        <f t="shared" si="1"/>
        <v>2105.81</v>
      </c>
      <c r="Y6" s="82">
        <f t="shared" ref="Y6:AH6" si="2">IF(Y7="",NA(),Y7)</f>
        <v>35.51</v>
      </c>
      <c r="Z6" s="82">
        <f t="shared" si="2"/>
        <v>87.8</v>
      </c>
      <c r="AA6" s="82">
        <f t="shared" si="2"/>
        <v>71.36</v>
      </c>
      <c r="AB6" s="82">
        <f t="shared" si="2"/>
        <v>75.849999999999994</v>
      </c>
      <c r="AC6" s="82">
        <f t="shared" si="2"/>
        <v>80.099999999999994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4522.0600000000004</v>
      </c>
      <c r="BG6" s="82">
        <f t="shared" si="5"/>
        <v>2733.46</v>
      </c>
      <c r="BH6" s="74">
        <f t="shared" si="5"/>
        <v>0</v>
      </c>
      <c r="BI6" s="74">
        <f t="shared" si="5"/>
        <v>0</v>
      </c>
      <c r="BJ6" s="74">
        <f t="shared" si="5"/>
        <v>0</v>
      </c>
      <c r="BK6" s="82">
        <f t="shared" si="5"/>
        <v>1063.93</v>
      </c>
      <c r="BL6" s="82">
        <f t="shared" si="5"/>
        <v>1060.8599999999999</v>
      </c>
      <c r="BM6" s="82">
        <f t="shared" si="5"/>
        <v>1006.65</v>
      </c>
      <c r="BN6" s="82">
        <f t="shared" si="5"/>
        <v>998.42</v>
      </c>
      <c r="BO6" s="82">
        <f t="shared" si="5"/>
        <v>1095.52</v>
      </c>
      <c r="BP6" s="74" t="str">
        <f>IF(BP7="","",IF(BP7="-","【-】","【"&amp;SUBSTITUTE(TEXT(BP7,"#,##0.00"),"-","△")&amp;"】"))</f>
        <v>【1,042.34】</v>
      </c>
      <c r="BQ6" s="82">
        <f t="shared" ref="BQ6:BZ6" si="6">IF(BQ7="",NA(),BQ7)</f>
        <v>16.46</v>
      </c>
      <c r="BR6" s="82">
        <f t="shared" si="6"/>
        <v>33.799999999999997</v>
      </c>
      <c r="BS6" s="82">
        <f t="shared" si="6"/>
        <v>38.950000000000003</v>
      </c>
      <c r="BT6" s="82">
        <f t="shared" si="6"/>
        <v>34.92</v>
      </c>
      <c r="BU6" s="82">
        <f t="shared" si="6"/>
        <v>43.04</v>
      </c>
      <c r="BV6" s="82">
        <f t="shared" si="6"/>
        <v>46.26</v>
      </c>
      <c r="BW6" s="82">
        <f t="shared" si="6"/>
        <v>45.81</v>
      </c>
      <c r="BX6" s="82">
        <f t="shared" si="6"/>
        <v>43.43</v>
      </c>
      <c r="BY6" s="82">
        <f t="shared" si="6"/>
        <v>41.41</v>
      </c>
      <c r="BZ6" s="82">
        <f t="shared" si="6"/>
        <v>39.64</v>
      </c>
      <c r="CA6" s="74" t="str">
        <f>IF(CA7="","",IF(CA7="-","【-】","【"&amp;SUBSTITUTE(TEXT(CA7,"#,##0.00"),"-","△")&amp;"】"))</f>
        <v>【42.60】</v>
      </c>
      <c r="CB6" s="82">
        <f t="shared" ref="CB6:CK6" si="7">IF(CB7="",NA(),CB7)</f>
        <v>925.58</v>
      </c>
      <c r="CC6" s="82">
        <f t="shared" si="7"/>
        <v>443.62</v>
      </c>
      <c r="CD6" s="82">
        <f t="shared" si="7"/>
        <v>402.8</v>
      </c>
      <c r="CE6" s="82">
        <f t="shared" si="7"/>
        <v>447.92</v>
      </c>
      <c r="CF6" s="82">
        <f t="shared" si="7"/>
        <v>360.92</v>
      </c>
      <c r="CG6" s="82">
        <f t="shared" si="7"/>
        <v>376.4</v>
      </c>
      <c r="CH6" s="82">
        <f t="shared" si="7"/>
        <v>383.92</v>
      </c>
      <c r="CI6" s="82">
        <f t="shared" si="7"/>
        <v>400.44</v>
      </c>
      <c r="CJ6" s="82">
        <f t="shared" si="7"/>
        <v>417.56</v>
      </c>
      <c r="CK6" s="82">
        <f t="shared" si="7"/>
        <v>449.72</v>
      </c>
      <c r="CL6" s="74" t="str">
        <f>IF(CL7="","",IF(CL7="-","【-】","【"&amp;SUBSTITUTE(TEXT(CL7,"#,##0.00"),"-","△")&amp;"】"))</f>
        <v>【410.22】</v>
      </c>
      <c r="CM6" s="82">
        <f t="shared" ref="CM6:CV6" si="8">IF(CM7="",NA(),CM7)</f>
        <v>21.68</v>
      </c>
      <c r="CN6" s="82">
        <f t="shared" si="8"/>
        <v>22.47</v>
      </c>
      <c r="CO6" s="82">
        <f t="shared" si="8"/>
        <v>22.81</v>
      </c>
      <c r="CP6" s="82">
        <f t="shared" si="8"/>
        <v>23.27</v>
      </c>
      <c r="CQ6" s="82">
        <f t="shared" si="8"/>
        <v>24.06</v>
      </c>
      <c r="CR6" s="82">
        <f t="shared" si="8"/>
        <v>33.729999999999997</v>
      </c>
      <c r="CS6" s="82">
        <f t="shared" si="8"/>
        <v>33.21</v>
      </c>
      <c r="CT6" s="82">
        <f t="shared" si="8"/>
        <v>32.229999999999997</v>
      </c>
      <c r="CU6" s="82">
        <f t="shared" si="8"/>
        <v>32.479999999999997</v>
      </c>
      <c r="CV6" s="82">
        <f t="shared" si="8"/>
        <v>30.19</v>
      </c>
      <c r="CW6" s="74" t="str">
        <f>IF(CW7="","",IF(CW7="-","【-】","【"&amp;SUBSTITUTE(TEXT(CW7,"#,##0.00"),"-","△")&amp;"】"))</f>
        <v>【32.98】</v>
      </c>
      <c r="CX6" s="82">
        <f t="shared" ref="CX6:DG6" si="9">IF(CX7="",NA(),CX7)</f>
        <v>58.71</v>
      </c>
      <c r="CY6" s="82">
        <f t="shared" si="9"/>
        <v>58.83</v>
      </c>
      <c r="CZ6" s="82">
        <f t="shared" si="9"/>
        <v>59.13</v>
      </c>
      <c r="DA6" s="82">
        <f t="shared" si="9"/>
        <v>56.35</v>
      </c>
      <c r="DB6" s="82">
        <f t="shared" si="9"/>
        <v>58.7</v>
      </c>
      <c r="DC6" s="82">
        <f t="shared" si="9"/>
        <v>79.989999999999995</v>
      </c>
      <c r="DD6" s="82">
        <f t="shared" si="9"/>
        <v>79.98</v>
      </c>
      <c r="DE6" s="82">
        <f t="shared" si="9"/>
        <v>80.8</v>
      </c>
      <c r="DF6" s="82">
        <f t="shared" si="9"/>
        <v>79.2</v>
      </c>
      <c r="DG6" s="82">
        <f t="shared" si="9"/>
        <v>79.09</v>
      </c>
      <c r="DH6" s="74" t="str">
        <f>IF(DH7="","",IF(DH7="-","【-】","【"&amp;SUBSTITUTE(TEXT(DH7,"#,##0.00"),"-","△")&amp;"】"))</f>
        <v>【80.45】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1.e-002</v>
      </c>
      <c r="EK6" s="82">
        <f t="shared" si="12"/>
        <v>9.e-002</v>
      </c>
      <c r="EL6" s="82">
        <f t="shared" si="12"/>
        <v>2.e-002</v>
      </c>
      <c r="EM6" s="82">
        <f t="shared" si="12"/>
        <v>1.e-002</v>
      </c>
      <c r="EN6" s="82">
        <f t="shared" si="12"/>
        <v>1.6</v>
      </c>
      <c r="EO6" s="74" t="str">
        <f>IF(EO7="","",IF(EO7="-","【-】","【"&amp;SUBSTITUTE(TEXT(EO7,"#,##0.00"),"-","△")&amp;"】"))</f>
        <v>【1.09】</v>
      </c>
    </row>
    <row r="7" spans="1:145" s="59" customFormat="1">
      <c r="A7" s="60"/>
      <c r="B7" s="66">
        <v>2020</v>
      </c>
      <c r="C7" s="66">
        <v>23019</v>
      </c>
      <c r="D7" s="66">
        <v>47</v>
      </c>
      <c r="E7" s="66">
        <v>17</v>
      </c>
      <c r="F7" s="66">
        <v>6</v>
      </c>
      <c r="G7" s="66">
        <v>0</v>
      </c>
      <c r="H7" s="66" t="s">
        <v>96</v>
      </c>
      <c r="I7" s="66" t="s">
        <v>97</v>
      </c>
      <c r="J7" s="66" t="s">
        <v>98</v>
      </c>
      <c r="K7" s="66" t="s">
        <v>99</v>
      </c>
      <c r="L7" s="66" t="s">
        <v>100</v>
      </c>
      <c r="M7" s="66" t="s">
        <v>101</v>
      </c>
      <c r="N7" s="75" t="s">
        <v>41</v>
      </c>
      <c r="O7" s="75" t="s">
        <v>102</v>
      </c>
      <c r="P7" s="75">
        <v>17.13</v>
      </c>
      <c r="Q7" s="75">
        <v>100</v>
      </c>
      <c r="R7" s="75">
        <v>2980</v>
      </c>
      <c r="S7" s="75">
        <v>10639</v>
      </c>
      <c r="T7" s="75">
        <v>217.09</v>
      </c>
      <c r="U7" s="75">
        <v>49.01</v>
      </c>
      <c r="V7" s="75">
        <v>1811</v>
      </c>
      <c r="W7" s="75">
        <v>0.86</v>
      </c>
      <c r="X7" s="75">
        <v>2105.81</v>
      </c>
      <c r="Y7" s="75">
        <v>35.51</v>
      </c>
      <c r="Z7" s="75">
        <v>87.8</v>
      </c>
      <c r="AA7" s="75">
        <v>71.36</v>
      </c>
      <c r="AB7" s="75">
        <v>75.849999999999994</v>
      </c>
      <c r="AC7" s="75">
        <v>80.099999999999994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4522.0600000000004</v>
      </c>
      <c r="BG7" s="75">
        <v>2733.46</v>
      </c>
      <c r="BH7" s="75">
        <v>0</v>
      </c>
      <c r="BI7" s="75">
        <v>0</v>
      </c>
      <c r="BJ7" s="75">
        <v>0</v>
      </c>
      <c r="BK7" s="75">
        <v>1063.93</v>
      </c>
      <c r="BL7" s="75">
        <v>1060.8599999999999</v>
      </c>
      <c r="BM7" s="75">
        <v>1006.65</v>
      </c>
      <c r="BN7" s="75">
        <v>998.42</v>
      </c>
      <c r="BO7" s="75">
        <v>1095.52</v>
      </c>
      <c r="BP7" s="75">
        <v>1042.3399999999999</v>
      </c>
      <c r="BQ7" s="75">
        <v>16.46</v>
      </c>
      <c r="BR7" s="75">
        <v>33.799999999999997</v>
      </c>
      <c r="BS7" s="75">
        <v>38.950000000000003</v>
      </c>
      <c r="BT7" s="75">
        <v>34.92</v>
      </c>
      <c r="BU7" s="75">
        <v>43.04</v>
      </c>
      <c r="BV7" s="75">
        <v>46.26</v>
      </c>
      <c r="BW7" s="75">
        <v>45.81</v>
      </c>
      <c r="BX7" s="75">
        <v>43.43</v>
      </c>
      <c r="BY7" s="75">
        <v>41.41</v>
      </c>
      <c r="BZ7" s="75">
        <v>39.64</v>
      </c>
      <c r="CA7" s="75">
        <v>42.6</v>
      </c>
      <c r="CB7" s="75">
        <v>925.58</v>
      </c>
      <c r="CC7" s="75">
        <v>443.62</v>
      </c>
      <c r="CD7" s="75">
        <v>402.8</v>
      </c>
      <c r="CE7" s="75">
        <v>447.92</v>
      </c>
      <c r="CF7" s="75">
        <v>360.92</v>
      </c>
      <c r="CG7" s="75">
        <v>376.4</v>
      </c>
      <c r="CH7" s="75">
        <v>383.92</v>
      </c>
      <c r="CI7" s="75">
        <v>400.44</v>
      </c>
      <c r="CJ7" s="75">
        <v>417.56</v>
      </c>
      <c r="CK7" s="75">
        <v>449.72</v>
      </c>
      <c r="CL7" s="75">
        <v>410.22</v>
      </c>
      <c r="CM7" s="75">
        <v>21.68</v>
      </c>
      <c r="CN7" s="75">
        <v>22.47</v>
      </c>
      <c r="CO7" s="75">
        <v>22.81</v>
      </c>
      <c r="CP7" s="75">
        <v>23.27</v>
      </c>
      <c r="CQ7" s="75">
        <v>24.06</v>
      </c>
      <c r="CR7" s="75">
        <v>33.729999999999997</v>
      </c>
      <c r="CS7" s="75">
        <v>33.21</v>
      </c>
      <c r="CT7" s="75">
        <v>32.229999999999997</v>
      </c>
      <c r="CU7" s="75">
        <v>32.479999999999997</v>
      </c>
      <c r="CV7" s="75">
        <v>30.19</v>
      </c>
      <c r="CW7" s="75">
        <v>32.979999999999997</v>
      </c>
      <c r="CX7" s="75">
        <v>58.71</v>
      </c>
      <c r="CY7" s="75">
        <v>58.83</v>
      </c>
      <c r="CZ7" s="75">
        <v>59.13</v>
      </c>
      <c r="DA7" s="75">
        <v>56.35</v>
      </c>
      <c r="DB7" s="75">
        <v>58.7</v>
      </c>
      <c r="DC7" s="75">
        <v>79.989999999999995</v>
      </c>
      <c r="DD7" s="75">
        <v>79.98</v>
      </c>
      <c r="DE7" s="75">
        <v>80.8</v>
      </c>
      <c r="DF7" s="75">
        <v>79.2</v>
      </c>
      <c r="DG7" s="75">
        <v>79.09</v>
      </c>
      <c r="DH7" s="75">
        <v>80.45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1.e-002</v>
      </c>
      <c r="EK7" s="75">
        <v>9.e-002</v>
      </c>
      <c r="EL7" s="75">
        <v>2.e-002</v>
      </c>
      <c r="EM7" s="75">
        <v>1.e-002</v>
      </c>
      <c r="EN7" s="75">
        <v>1.6</v>
      </c>
      <c r="EO7" s="75">
        <v>1.0900000000000001</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辻村　颯佑</cp:lastModifiedBy>
  <cp:lastPrinted>2022-01-17T00:01:06Z</cp:lastPrinted>
  <dcterms:created xsi:type="dcterms:W3CDTF">2021-12-03T08:04:38Z</dcterms:created>
  <dcterms:modified xsi:type="dcterms:W3CDTF">2022-02-04T01:30:55Z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2022-02-04T01:30:55Z</vt:filetime>
  </property>
</Properties>
</file>