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３\R040105_【〆切128（金）】公営企業に係る経営比較分析表（令和２年度決算）の分析等について（依頼）\05_確認作業完了データ\01_上水\"/>
    </mc:Choice>
  </mc:AlternateContent>
  <workbookProtection workbookAlgorithmName="SHA-512" workbookHashValue="4I5xGye2GOnKjvW03TxdKXGSeacOKOg/UzINhjUZ7C+ANFpLsC+bAo8S+RMEnV0YvZJZ9dkPDVqxOByIxLCdKQ==" workbookSaltValue="jHOYGujTos8hbODmH4/5jg==" workbookSpinCount="100000" lockStructure="1"/>
  <bookViews>
    <workbookView xWindow="825" yWindow="-120" windowWidth="19785" windowHeight="1176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BB8" i="4"/>
  <c r="AT8" i="4"/>
  <c r="AD8" i="4"/>
  <c r="W8" i="4"/>
  <c r="P8" i="4"/>
  <c r="B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<sst xmlns="http://schemas.openxmlformats.org/spreadsheetml/2006/main" count="233" uniqueCount="120">
  <si>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</si>
  <si>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</si>
  <si>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</si>
  <si>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</si>
  <si>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</si>
  <si>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</si>
  <si>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</si>
  <si>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</si>
  <si>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</si>
  <si>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</si>
  <si>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</si>
  <si>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</si>
  <si>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</si>
  <si>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</si>
  <si>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</si>
  <si>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</si>
  <si>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</si>
  <si>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</si>
  <si>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</si>
  <si>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</si>
  <si>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</si>
  <si>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</si>
  <si>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</si>
  <si>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</si>
  <si>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</si>
  <si>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</si>
  <si>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</si>
  <si>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</si>
  <si>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</si>
  <si>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</si>
  <si>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</si>
  <si>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</si>
  <si>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</si>
  <si>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</si>
  <si>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</si>
  <si>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</si>
  <si>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</si>
  <si>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</si>
  <si>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</si>
  <si>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</si>
  <si>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</si>
  <si>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</si>
  <si>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</si>
  <si>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</si>
  <si>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</si>
  <si>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</si>
  <si>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</si>
  <si>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</si>
  <si>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</si>
  <si>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</si>
  <si>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</si>
  <si>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</si>
  <si>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</si>
  <si>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</si>
  <si>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</si>
  <si>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</si>
  <si>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</si>
  <si>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</si>
  <si>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</si>
  <si>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</si>
  <si>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</si>
  <si>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</si>
  <si>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</si>
  <si>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</si>
  <si>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</si>
  <si>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</si>
  <si>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</si>
  <si>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</si>
  <si>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</si>
  <si>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</si>
  <si>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</si>
  <si>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</si>
  <si>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</si>
  <si>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</si>
  <si>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</si>
  <si>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</si>
  <si>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</si>
  <si>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</si>
  <si>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</si>
  <si>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</si>
  <si>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</si>
  <si>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</si>
  <si>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</si>
  <si>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</si>
  <si>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</si>
  <si>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</si>
  <si>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</si>
  <si>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</si>
  <si>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</si>
  <si>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</si>
  <si>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</si>
  <si>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</si>
  <si>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</si>
  <si>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</si>
  <si>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</si>
  <si>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</si>
  <si>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</si>
  <si>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</si>
  <si>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</si>
  <si>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</si>
  <si>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</si>
  <si>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</si>
  <si>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</si>
  <si>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</si>
  <si>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</si>
  <si>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</si>
  <si>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</si>
  <si>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</si>
  <si>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</si>
  <si>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</si>
  <si>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</si>
  <si>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</si>
  <si>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</si>
  <si>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</si>
  <si>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</si>
  <si>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</si>
  <si>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</si>
  <si>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浄水処理施設については、建設後20年を経過する施設が出ているとともに、管路施設についても経年化率の高い地区があることから、施設の設備投資について計画的な更新が必要である。
　今後、計画的な施設等更新を行うため、財源の確保を行うことが必要である。</t>
    <rPh sb="1" eb="3">
      <t>ジョウスイ</t>
    </rPh>
    <rPh sb="3" eb="5">
      <t>ショリ</t>
    </rPh>
    <rPh sb="5" eb="7">
      <t>シセツ</t>
    </rPh>
    <rPh sb="13" eb="15">
      <t>ケンセツ</t>
    </rPh>
    <rPh sb="15" eb="16">
      <t>ゴ</t>
    </rPh>
    <rPh sb="18" eb="19">
      <t>ネン</t>
    </rPh>
    <rPh sb="20" eb="22">
      <t>ケイカ</t>
    </rPh>
    <rPh sb="24" eb="26">
      <t>シセツ</t>
    </rPh>
    <rPh sb="27" eb="28">
      <t>デ</t>
    </rPh>
    <rPh sb="36" eb="38">
      <t>カンロ</t>
    </rPh>
    <rPh sb="38" eb="40">
      <t>シセツ</t>
    </rPh>
    <rPh sb="45" eb="47">
      <t>ケイネン</t>
    </rPh>
    <rPh sb="47" eb="48">
      <t>カ</t>
    </rPh>
    <rPh sb="48" eb="49">
      <t>リツ</t>
    </rPh>
    <rPh sb="50" eb="51">
      <t>タカ</t>
    </rPh>
    <rPh sb="52" eb="54">
      <t>チク</t>
    </rPh>
    <rPh sb="62" eb="64">
      <t>シセツ</t>
    </rPh>
    <rPh sb="65" eb="67">
      <t>セツビ</t>
    </rPh>
    <rPh sb="67" eb="69">
      <t>トウシ</t>
    </rPh>
    <rPh sb="73" eb="76">
      <t>ケイカクテキ</t>
    </rPh>
    <rPh sb="77" eb="79">
      <t>コウシン</t>
    </rPh>
    <rPh sb="80" eb="82">
      <t>ヒツヨウ</t>
    </rPh>
    <rPh sb="88" eb="90">
      <t>コンゴ</t>
    </rPh>
    <phoneticPr fontId="4"/>
  </si>
  <si>
    <t>　宅地造成地への入居者の増により新規加入者が増加したものの、自然減や社会減による人口減少の影響もあり施設の利用率が減少傾向にある。また、コロナ禍による収入減に伴う使用料の納付遅れもあり、使用料が減少していることが挙げられる。また、コロナ禍対策として行った基本使用料の減免も使用料減少に繋がっている。
　そのため、施設の維持管理費を使用料金で賄えておらず、一般会計繰入金により補っているのが現状である。
　今後、適切な運営を目指すため、計画的な使用料金改定を進めることが必要である。</t>
    <rPh sb="1" eb="3">
      <t>タクチ</t>
    </rPh>
    <rPh sb="3" eb="5">
      <t>ゾウセイ</t>
    </rPh>
    <rPh sb="5" eb="6">
      <t>チ</t>
    </rPh>
    <rPh sb="8" eb="11">
      <t>ニュウキョシャ</t>
    </rPh>
    <rPh sb="12" eb="13">
      <t>ゾウ</t>
    </rPh>
    <rPh sb="40" eb="42">
      <t>ジンコウ</t>
    </rPh>
    <rPh sb="42" eb="44">
      <t>ゲンショウ</t>
    </rPh>
    <rPh sb="45" eb="47">
      <t>エイキョウ</t>
    </rPh>
    <rPh sb="50" eb="52">
      <t>シセツ</t>
    </rPh>
    <rPh sb="53" eb="56">
      <t>リヨウリツ</t>
    </rPh>
    <rPh sb="57" eb="59">
      <t>ゲンショウ</t>
    </rPh>
    <rPh sb="59" eb="61">
      <t>ケイコウ</t>
    </rPh>
    <rPh sb="71" eb="72">
      <t>カ</t>
    </rPh>
    <rPh sb="75" eb="78">
      <t>シュウニュウゲン</t>
    </rPh>
    <rPh sb="79" eb="80">
      <t>トモナ</t>
    </rPh>
    <rPh sb="81" eb="84">
      <t>シヨウリョウ</t>
    </rPh>
    <rPh sb="85" eb="87">
      <t>ノウフ</t>
    </rPh>
    <rPh sb="87" eb="88">
      <t>オク</t>
    </rPh>
    <rPh sb="205" eb="207">
      <t>テキセツ</t>
    </rPh>
    <rPh sb="208" eb="210">
      <t>ウンエイ</t>
    </rPh>
    <rPh sb="211" eb="213">
      <t>メザ</t>
    </rPh>
    <rPh sb="217" eb="220">
      <t>ケイカクテキ</t>
    </rPh>
    <rPh sb="221" eb="224">
      <t>シヨウリョウ</t>
    </rPh>
    <rPh sb="224" eb="225">
      <t>キン</t>
    </rPh>
    <rPh sb="225" eb="227">
      <t>カイテイ</t>
    </rPh>
    <rPh sb="228" eb="229">
      <t>スス</t>
    </rPh>
    <rPh sb="234" eb="236">
      <t>ヒツヨウ</t>
    </rPh>
    <phoneticPr fontId="4"/>
  </si>
  <si>
    <t>　新規加入者は増えているものの、高齢化等に伴う人口減少及びコロナ禍による収入減に伴う使用料金収入の減少が著しいことから、それに見合った施設運営が必要と考えられるため、施設利用率を考慮した投資行動と適切な料金収入の確保に向けた使用料金の改定について検討を行う必要がある。
　また、経常経費についてもコスト削減意識を高く持ち、経費削減に向けた取組を行うとともに、県が主体となって検討が進められている水道広域化推進プランをベースとし、他自治体の水道施設との統廃合統廃合及び各種業務の共同化等について検討を進める必要がある。
　現在、令和6年4月からの地方公営企業法適用に向け準備等を進めており、移行後速やかに上記について盛り込んだ経営戦略の改定を行う。</t>
    <rPh sb="16" eb="19">
      <t>コウレイカ</t>
    </rPh>
    <rPh sb="19" eb="20">
      <t>ナド</t>
    </rPh>
    <rPh sb="21" eb="22">
      <t>トモナ</t>
    </rPh>
    <rPh sb="23" eb="25">
      <t>ジンコウ</t>
    </rPh>
    <rPh sb="25" eb="27">
      <t>ゲンショウ</t>
    </rPh>
    <rPh sb="27" eb="28">
      <t>オヨ</t>
    </rPh>
    <rPh sb="32" eb="33">
      <t>カ</t>
    </rPh>
    <rPh sb="36" eb="39">
      <t>シュウニュウゲン</t>
    </rPh>
    <rPh sb="40" eb="41">
      <t>トモナ</t>
    </rPh>
    <rPh sb="42" eb="44">
      <t>シヨウ</t>
    </rPh>
    <rPh sb="44" eb="46">
      <t>リョウキン</t>
    </rPh>
    <rPh sb="46" eb="48">
      <t>シュウニュウ</t>
    </rPh>
    <rPh sb="49" eb="51">
      <t>ゲンショウ</t>
    </rPh>
    <rPh sb="52" eb="53">
      <t>イチジル</t>
    </rPh>
    <rPh sb="63" eb="65">
      <t>ミア</t>
    </rPh>
    <rPh sb="67" eb="69">
      <t>シセツ</t>
    </rPh>
    <rPh sb="69" eb="71">
      <t>ウンエイ</t>
    </rPh>
    <rPh sb="72" eb="74">
      <t>ヒツヨウ</t>
    </rPh>
    <rPh sb="75" eb="76">
      <t>カンガ</t>
    </rPh>
    <rPh sb="83" eb="85">
      <t>シセツ</t>
    </rPh>
    <rPh sb="85" eb="87">
      <t>リヨウ</t>
    </rPh>
    <rPh sb="87" eb="88">
      <t>リツ</t>
    </rPh>
    <rPh sb="89" eb="91">
      <t>コウリョ</t>
    </rPh>
    <rPh sb="93" eb="95">
      <t>トウシ</t>
    </rPh>
    <rPh sb="95" eb="97">
      <t>コウドウ</t>
    </rPh>
    <rPh sb="98" eb="100">
      <t>テキセツ</t>
    </rPh>
    <rPh sb="101" eb="103">
      <t>リョウキン</t>
    </rPh>
    <rPh sb="103" eb="105">
      <t>シュウニュウ</t>
    </rPh>
    <rPh sb="106" eb="108">
      <t>カクホ</t>
    </rPh>
    <rPh sb="109" eb="110">
      <t>ム</t>
    </rPh>
    <rPh sb="123" eb="125">
      <t>ケントウ</t>
    </rPh>
    <rPh sb="126" eb="127">
      <t>オコナ</t>
    </rPh>
    <rPh sb="128" eb="130">
      <t>ヒツヨウ</t>
    </rPh>
    <rPh sb="139" eb="141">
      <t>ケイジョウ</t>
    </rPh>
    <rPh sb="141" eb="143">
      <t>ケイヒ</t>
    </rPh>
    <rPh sb="151" eb="153">
      <t>サクゲン</t>
    </rPh>
    <rPh sb="153" eb="155">
      <t>イシキ</t>
    </rPh>
    <rPh sb="156" eb="157">
      <t>タカ</t>
    </rPh>
    <rPh sb="158" eb="159">
      <t>モ</t>
    </rPh>
    <rPh sb="161" eb="163">
      <t>ケイヒ</t>
    </rPh>
    <rPh sb="163" eb="165">
      <t>サクゲン</t>
    </rPh>
    <rPh sb="166" eb="167">
      <t>ム</t>
    </rPh>
    <rPh sb="169" eb="171">
      <t>トリクミ</t>
    </rPh>
    <rPh sb="172" eb="173">
      <t>オコナ</t>
    </rPh>
    <rPh sb="179" eb="180">
      <t>ケン</t>
    </rPh>
    <rPh sb="181" eb="183">
      <t>シュタイ</t>
    </rPh>
    <rPh sb="187" eb="189">
      <t>ケントウ</t>
    </rPh>
    <rPh sb="190" eb="191">
      <t>スス</t>
    </rPh>
    <rPh sb="197" eb="199">
      <t>スイドウ</t>
    </rPh>
    <rPh sb="199" eb="202">
      <t>コウイキカ</t>
    </rPh>
    <rPh sb="202" eb="204">
      <t>スイシン</t>
    </rPh>
    <rPh sb="214" eb="215">
      <t>ホカ</t>
    </rPh>
    <rPh sb="215" eb="218">
      <t>ジチタイ</t>
    </rPh>
    <rPh sb="219" eb="223">
      <t>スイドウシセツ</t>
    </rPh>
    <rPh sb="225" eb="228">
      <t>トウハイゴウ</t>
    </rPh>
    <rPh sb="301" eb="303">
      <t>ジョウキ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</si>
</sst>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1.84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D99-4BBC-8075-ADAA11BD08B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BD99-4BBC-8075-ADAA11BD08B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32.76</c:v>
                </c:pt>
                <c:pt idx="1">
                  <c:v>32.9</c:v>
                </c:pt>
                <c:pt idx="2">
                  <c:v>33.21</c:v>
                </c:pt>
                <c:pt idx="3">
                  <c:v>31.23</c:v>
                </c:pt>
                <c:pt idx="4">
                  <c:v>23.49</c:v>
                </c:pt>
              </c:numCache>
            </c:numRef>
          </c:val>
          <c:extLst>
            <c:ext xmlns:c16="http://schemas.microsoft.com/office/drawing/2014/chart" uri="{C3380CC4-5D6E-409C-BE32-E72D297353CC}">
              <c16:uniqueId val="{00000000-EEB8-4A12-AA2C-8027C8F541C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EEB8-4A12-AA2C-8027C8F541C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69.64</c:v>
                </c:pt>
                <c:pt idx="1">
                  <c:v>67.53</c:v>
                </c:pt>
                <c:pt idx="2">
                  <c:v>61.56</c:v>
                </c:pt>
                <c:pt idx="3">
                  <c:v>70.47</c:v>
                </c:pt>
                <c:pt idx="4">
                  <c:v>92.79</c:v>
                </c:pt>
              </c:numCache>
            </c:numRef>
          </c:val>
          <c:extLst>
            <c:ext xmlns:c16="http://schemas.microsoft.com/office/drawing/2014/chart" uri="{C3380CC4-5D6E-409C-BE32-E72D297353CC}">
              <c16:uniqueId val="{00000000-556F-423B-9929-2CE9F8EC7D4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556F-423B-9929-2CE9F8EC7D4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47.72</c:v>
                </c:pt>
                <c:pt idx="1">
                  <c:v>44.78</c:v>
                </c:pt>
                <c:pt idx="2">
                  <c:v>48.33</c:v>
                </c:pt>
                <c:pt idx="3">
                  <c:v>47.86</c:v>
                </c:pt>
                <c:pt idx="4">
                  <c:v>41.95</c:v>
                </c:pt>
              </c:numCache>
            </c:numRef>
          </c:val>
          <c:extLst>
            <c:ext xmlns:c16="http://schemas.microsoft.com/office/drawing/2014/chart" uri="{C3380CC4-5D6E-409C-BE32-E72D297353CC}">
              <c16:uniqueId val="{00000000-EE46-4B8D-90F9-2BC1AAC58F2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EE46-4B8D-90F9-2BC1AAC58F2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D-4D83-997A-45F8612EB1B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D-4D83-997A-45F8612EB1B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D3-457E-B6AE-8B3FDC06CFA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D3-457E-B6AE-8B3FDC06CFA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7F-4C2D-8A83-F39352E86B2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7F-4C2D-8A83-F39352E86B2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45-4DAD-AF78-FD639F9CF57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45-4DAD-AF78-FD639F9CF57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5822.05</c:v>
                </c:pt>
                <c:pt idx="1">
                  <c:v>5913.53</c:v>
                </c:pt>
                <c:pt idx="2">
                  <c:v>5931.96</c:v>
                </c:pt>
                <c:pt idx="3">
                  <c:v>5034.42</c:v>
                </c:pt>
                <c:pt idx="4">
                  <c:v>5311.09</c:v>
                </c:pt>
              </c:numCache>
            </c:numRef>
          </c:val>
          <c:extLst>
            <c:ext xmlns:c16="http://schemas.microsoft.com/office/drawing/2014/chart" uri="{C3380CC4-5D6E-409C-BE32-E72D297353CC}">
              <c16:uniqueId val="{00000000-08A4-4B5F-9486-743C27ED87B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08A4-4B5F-9486-743C27ED87B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17.809999999999999</c:v>
                </c:pt>
                <c:pt idx="1">
                  <c:v>17.63</c:v>
                </c:pt>
                <c:pt idx="2">
                  <c:v>15.5</c:v>
                </c:pt>
                <c:pt idx="3">
                  <c:v>17.399999999999999</c:v>
                </c:pt>
                <c:pt idx="4">
                  <c:v>13.33</c:v>
                </c:pt>
              </c:numCache>
            </c:numRef>
          </c:val>
          <c:extLst>
            <c:ext xmlns:c16="http://schemas.microsoft.com/office/drawing/2014/chart" uri="{C3380CC4-5D6E-409C-BE32-E72D297353CC}">
              <c16:uniqueId val="{00000000-739D-4314-8E8F-CF1DA5FBEDA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739D-4314-8E8F-CF1DA5FBEDA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731.79</c:v>
                </c:pt>
                <c:pt idx="1">
                  <c:v>722.16</c:v>
                </c:pt>
                <c:pt idx="2">
                  <c:v>842.52</c:v>
                </c:pt>
                <c:pt idx="3">
                  <c:v>773.49</c:v>
                </c:pt>
                <c:pt idx="4">
                  <c:v>895.29</c:v>
                </c:pt>
              </c:numCache>
            </c:numRef>
          </c:val>
          <c:extLst>
            <c:ext xmlns:c16="http://schemas.microsoft.com/office/drawing/2014/chart" uri="{C3380CC4-5D6E-409C-BE32-E72D297353CC}">
              <c16:uniqueId val="{00000000-D146-4B5F-93BD-959E4994E23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D146-4B5F-93BD-959E4994E23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西目屋村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1327</v>
      </c>
      <c r="AM8" s="51"/>
      <c r="AN8" s="51"/>
      <c r="AO8" s="51"/>
      <c r="AP8" s="51"/>
      <c r="AQ8" s="51"/>
      <c r="AR8" s="51"/>
      <c r="AS8" s="51"/>
      <c r="AT8" s="47">
        <f>データ!$S$6</f>
        <v>246.02</v>
      </c>
      <c r="AU8" s="47"/>
      <c r="AV8" s="47"/>
      <c r="AW8" s="47"/>
      <c r="AX8" s="47"/>
      <c r="AY8" s="47"/>
      <c r="AZ8" s="47"/>
      <c r="BA8" s="47"/>
      <c r="BB8" s="47">
        <f>データ!$T$6</f>
        <v>5.39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2200</v>
      </c>
      <c r="X10" s="51"/>
      <c r="Y10" s="51"/>
      <c r="Z10" s="51"/>
      <c r="AA10" s="51"/>
      <c r="AB10" s="51"/>
      <c r="AC10" s="51"/>
      <c r="AD10" s="2"/>
      <c r="AE10" s="2"/>
      <c r="AF10" s="2"/>
      <c r="AG10" s="2"/>
      <c r="AH10" s="2"/>
      <c r="AI10" s="2"/>
      <c r="AJ10" s="2"/>
      <c r="AK10" s="2"/>
      <c r="AL10" s="51">
        <f>データ!$U$6</f>
        <v>1317</v>
      </c>
      <c r="AM10" s="51"/>
      <c r="AN10" s="51"/>
      <c r="AO10" s="51"/>
      <c r="AP10" s="51"/>
      <c r="AQ10" s="51"/>
      <c r="AR10" s="51"/>
      <c r="AS10" s="51"/>
      <c r="AT10" s="47">
        <f>データ!$V$6</f>
        <v>0.9</v>
      </c>
      <c r="AU10" s="47"/>
      <c r="AV10" s="47"/>
      <c r="AW10" s="47"/>
      <c r="AX10" s="47"/>
      <c r="AY10" s="47"/>
      <c r="AZ10" s="47"/>
      <c r="BA10" s="47"/>
      <c r="BB10" s="47">
        <f>データ!$W$6</f>
        <v>1463.33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41</v>
      </c>
      <c r="O85" s="27" t="str">
        <f>データ!EN6</f>
        <v>【0.80】</v>
      </c>
    </row>
  </sheetData>
  <sheetProtection algorithmName="SHA-512" hashValue="ippM8AwNPh3pTA98QqW4iWDcE5OC73GFD+2+G0uiSl0gdvVJHoCMbnWsER+uE8ihCIUVJux5mIIgxWpQzYzJ9Q==" saltValue="x/dW0kYg/0UvjmvlczUd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23434</v>
      </c>
      <c r="D6" s="34">
        <f t="shared" si="3"/>
        <v>47</v>
      </c>
      <c r="E6" s="34">
        <f t="shared" si="3"/>
        <v>1</v>
      </c>
      <c r="F6" s="34">
        <f t="shared" si="3"/>
        <v>0</v>
      </c>
      <c r="G6" s="34">
        <f t="shared" si="3"/>
        <v>0</v>
      </c>
      <c r="H6" s="34" t="str">
        <f t="shared" si="3"/>
        <v>青森県　西目屋村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2200</v>
      </c>
      <c r="R6" s="35">
        <f t="shared" si="3"/>
        <v>1327</v>
      </c>
      <c r="S6" s="35">
        <f t="shared" si="3"/>
        <v>246.02</v>
      </c>
      <c r="T6" s="35">
        <f t="shared" si="3"/>
        <v>5.39</v>
      </c>
      <c r="U6" s="35">
        <f t="shared" si="3"/>
        <v>1317</v>
      </c>
      <c r="V6" s="35">
        <f t="shared" si="3"/>
        <v>0.9</v>
      </c>
      <c r="W6" s="35">
        <f t="shared" si="3"/>
        <v>1463.33</v>
      </c>
      <c r="X6" s="36">
        <f>IF(X7="",NA(),X7)</f>
        <v>47.72</v>
      </c>
      <c r="Y6" s="36">
        <f t="shared" ref="Y6:AG6" si="4">IF(Y7="",NA(),Y7)</f>
        <v>44.78</v>
      </c>
      <c r="Z6" s="36">
        <f t="shared" si="4"/>
        <v>48.33</v>
      </c>
      <c r="AA6" s="36">
        <f t="shared" si="4"/>
        <v>47.86</v>
      </c>
      <c r="AB6" s="36">
        <f t="shared" si="4"/>
        <v>41.95</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5822.05</v>
      </c>
      <c r="BF6" s="36">
        <f t="shared" ref="BF6:BN6" si="7">IF(BF7="",NA(),BF7)</f>
        <v>5913.53</v>
      </c>
      <c r="BG6" s="36">
        <f t="shared" si="7"/>
        <v>5931.96</v>
      </c>
      <c r="BH6" s="36">
        <f t="shared" si="7"/>
        <v>5034.42</v>
      </c>
      <c r="BI6" s="36">
        <f t="shared" si="7"/>
        <v>5311.09</v>
      </c>
      <c r="BJ6" s="36">
        <f t="shared" si="7"/>
        <v>1595.62</v>
      </c>
      <c r="BK6" s="36">
        <f t="shared" si="7"/>
        <v>1302.33</v>
      </c>
      <c r="BL6" s="36">
        <f t="shared" si="7"/>
        <v>1274.21</v>
      </c>
      <c r="BM6" s="36">
        <f t="shared" si="7"/>
        <v>1183.92</v>
      </c>
      <c r="BN6" s="36">
        <f t="shared" si="7"/>
        <v>1128.72</v>
      </c>
      <c r="BO6" s="35" t="str">
        <f>IF(BO7="","",IF(BO7="-","【-】","【"&amp;SUBSTITUTE(TEXT(BO7,"#,##0.00"),"-","△")&amp;"】"))</f>
        <v>【949.15】</v>
      </c>
      <c r="BP6" s="36">
        <f>IF(BP7="",NA(),BP7)</f>
        <v>17.809999999999999</v>
      </c>
      <c r="BQ6" s="36">
        <f t="shared" ref="BQ6:BY6" si="8">IF(BQ7="",NA(),BQ7)</f>
        <v>17.63</v>
      </c>
      <c r="BR6" s="36">
        <f t="shared" si="8"/>
        <v>15.5</v>
      </c>
      <c r="BS6" s="36">
        <f t="shared" si="8"/>
        <v>17.399999999999999</v>
      </c>
      <c r="BT6" s="36">
        <f t="shared" si="8"/>
        <v>13.33</v>
      </c>
      <c r="BU6" s="36">
        <f t="shared" si="8"/>
        <v>37.92</v>
      </c>
      <c r="BV6" s="36">
        <f t="shared" si="8"/>
        <v>40.89</v>
      </c>
      <c r="BW6" s="36">
        <f t="shared" si="8"/>
        <v>41.25</v>
      </c>
      <c r="BX6" s="36">
        <f t="shared" si="8"/>
        <v>42.5</v>
      </c>
      <c r="BY6" s="36">
        <f t="shared" si="8"/>
        <v>41.84</v>
      </c>
      <c r="BZ6" s="35" t="str">
        <f>IF(BZ7="","",IF(BZ7="-","【-】","【"&amp;SUBSTITUTE(TEXT(BZ7,"#,##0.00"),"-","△")&amp;"】"))</f>
        <v>【55.87】</v>
      </c>
      <c r="CA6" s="36">
        <f>IF(CA7="",NA(),CA7)</f>
        <v>731.79</v>
      </c>
      <c r="CB6" s="36">
        <f t="shared" ref="CB6:CJ6" si="9">IF(CB7="",NA(),CB7)</f>
        <v>722.16</v>
      </c>
      <c r="CC6" s="36">
        <f t="shared" si="9"/>
        <v>842.52</v>
      </c>
      <c r="CD6" s="36">
        <f t="shared" si="9"/>
        <v>773.49</v>
      </c>
      <c r="CE6" s="36">
        <f t="shared" si="9"/>
        <v>895.29</v>
      </c>
      <c r="CF6" s="36">
        <f t="shared" si="9"/>
        <v>423.18</v>
      </c>
      <c r="CG6" s="36">
        <f t="shared" si="9"/>
        <v>383.2</v>
      </c>
      <c r="CH6" s="36">
        <f t="shared" si="9"/>
        <v>383.25</v>
      </c>
      <c r="CI6" s="36">
        <f t="shared" si="9"/>
        <v>377.72</v>
      </c>
      <c r="CJ6" s="36">
        <f t="shared" si="9"/>
        <v>390.47</v>
      </c>
      <c r="CK6" s="35" t="str">
        <f>IF(CK7="","",IF(CK7="-","【-】","【"&amp;SUBSTITUTE(TEXT(CK7,"#,##0.00"),"-","△")&amp;"】"))</f>
        <v>【288.19】</v>
      </c>
      <c r="CL6" s="36">
        <f>IF(CL7="",NA(),CL7)</f>
        <v>32.76</v>
      </c>
      <c r="CM6" s="36">
        <f t="shared" ref="CM6:CU6" si="10">IF(CM7="",NA(),CM7)</f>
        <v>32.9</v>
      </c>
      <c r="CN6" s="36">
        <f t="shared" si="10"/>
        <v>33.21</v>
      </c>
      <c r="CO6" s="36">
        <f t="shared" si="10"/>
        <v>31.23</v>
      </c>
      <c r="CP6" s="36">
        <f t="shared" si="10"/>
        <v>23.49</v>
      </c>
      <c r="CQ6" s="36">
        <f t="shared" si="10"/>
        <v>46.9</v>
      </c>
      <c r="CR6" s="36">
        <f t="shared" si="10"/>
        <v>47.95</v>
      </c>
      <c r="CS6" s="36">
        <f t="shared" si="10"/>
        <v>48.26</v>
      </c>
      <c r="CT6" s="36">
        <f t="shared" si="10"/>
        <v>48.01</v>
      </c>
      <c r="CU6" s="36">
        <f t="shared" si="10"/>
        <v>49.08</v>
      </c>
      <c r="CV6" s="35" t="str">
        <f>IF(CV7="","",IF(CV7="-","【-】","【"&amp;SUBSTITUTE(TEXT(CV7,"#,##0.00"),"-","△")&amp;"】"))</f>
        <v>【56.31】</v>
      </c>
      <c r="CW6" s="36">
        <f>IF(CW7="",NA(),CW7)</f>
        <v>69.64</v>
      </c>
      <c r="CX6" s="36">
        <f t="shared" ref="CX6:DF6" si="11">IF(CX7="",NA(),CX7)</f>
        <v>67.53</v>
      </c>
      <c r="CY6" s="36">
        <f t="shared" si="11"/>
        <v>61.56</v>
      </c>
      <c r="CZ6" s="36">
        <f t="shared" si="11"/>
        <v>70.47</v>
      </c>
      <c r="DA6" s="36">
        <f t="shared" si="11"/>
        <v>92.79</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1.84</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23434</v>
      </c>
      <c r="D7" s="38">
        <v>47</v>
      </c>
      <c r="E7" s="38">
        <v>1</v>
      </c>
      <c r="F7" s="38">
        <v>0</v>
      </c>
      <c r="G7" s="38">
        <v>0</v>
      </c>
      <c r="H7" s="38" t="s">
        <v>96</v>
      </c>
      <c r="I7" s="38" t="s">
        <v>97</v>
      </c>
      <c r="J7" s="38" t="s">
        <v>98</v>
      </c>
      <c r="K7" s="38" t="s">
        <v>99</v>
      </c>
      <c r="L7" s="38" t="s">
        <v>100</v>
      </c>
      <c r="M7" s="38" t="s">
        <v>101</v>
      </c>
      <c r="N7" s="39" t="s">
        <v>102</v>
      </c>
      <c r="O7" s="39" t="s">
        <v>103</v>
      </c>
      <c r="P7" s="39">
        <v>100</v>
      </c>
      <c r="Q7" s="39">
        <v>2200</v>
      </c>
      <c r="R7" s="39">
        <v>1327</v>
      </c>
      <c r="S7" s="39">
        <v>246.02</v>
      </c>
      <c r="T7" s="39">
        <v>5.39</v>
      </c>
      <c r="U7" s="39">
        <v>1317</v>
      </c>
      <c r="V7" s="39">
        <v>0.9</v>
      </c>
      <c r="W7" s="39">
        <v>1463.33</v>
      </c>
      <c r="X7" s="39">
        <v>47.72</v>
      </c>
      <c r="Y7" s="39">
        <v>44.78</v>
      </c>
      <c r="Z7" s="39">
        <v>48.33</v>
      </c>
      <c r="AA7" s="39">
        <v>47.86</v>
      </c>
      <c r="AB7" s="39">
        <v>41.95</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5822.05</v>
      </c>
      <c r="BF7" s="39">
        <v>5913.53</v>
      </c>
      <c r="BG7" s="39">
        <v>5931.96</v>
      </c>
      <c r="BH7" s="39">
        <v>5034.42</v>
      </c>
      <c r="BI7" s="39">
        <v>5311.09</v>
      </c>
      <c r="BJ7" s="39">
        <v>1595.62</v>
      </c>
      <c r="BK7" s="39">
        <v>1302.33</v>
      </c>
      <c r="BL7" s="39">
        <v>1274.21</v>
      </c>
      <c r="BM7" s="39">
        <v>1183.92</v>
      </c>
      <c r="BN7" s="39">
        <v>1128.72</v>
      </c>
      <c r="BO7" s="39">
        <v>949.15</v>
      </c>
      <c r="BP7" s="39">
        <v>17.809999999999999</v>
      </c>
      <c r="BQ7" s="39">
        <v>17.63</v>
      </c>
      <c r="BR7" s="39">
        <v>15.5</v>
      </c>
      <c r="BS7" s="39">
        <v>17.399999999999999</v>
      </c>
      <c r="BT7" s="39">
        <v>13.33</v>
      </c>
      <c r="BU7" s="39">
        <v>37.92</v>
      </c>
      <c r="BV7" s="39">
        <v>40.89</v>
      </c>
      <c r="BW7" s="39">
        <v>41.25</v>
      </c>
      <c r="BX7" s="39">
        <v>42.5</v>
      </c>
      <c r="BY7" s="39">
        <v>41.84</v>
      </c>
      <c r="BZ7" s="39">
        <v>55.87</v>
      </c>
      <c r="CA7" s="39">
        <v>731.79</v>
      </c>
      <c r="CB7" s="39">
        <v>722.16</v>
      </c>
      <c r="CC7" s="39">
        <v>842.52</v>
      </c>
      <c r="CD7" s="39">
        <v>773.49</v>
      </c>
      <c r="CE7" s="39">
        <v>895.29</v>
      </c>
      <c r="CF7" s="39">
        <v>423.18</v>
      </c>
      <c r="CG7" s="39">
        <v>383.2</v>
      </c>
      <c r="CH7" s="39">
        <v>383.25</v>
      </c>
      <c r="CI7" s="39">
        <v>377.72</v>
      </c>
      <c r="CJ7" s="39">
        <v>390.47</v>
      </c>
      <c r="CK7" s="39">
        <v>288.19</v>
      </c>
      <c r="CL7" s="39">
        <v>32.76</v>
      </c>
      <c r="CM7" s="39">
        <v>32.9</v>
      </c>
      <c r="CN7" s="39">
        <v>33.21</v>
      </c>
      <c r="CO7" s="39">
        <v>31.23</v>
      </c>
      <c r="CP7" s="39">
        <v>23.49</v>
      </c>
      <c r="CQ7" s="39">
        <v>46.9</v>
      </c>
      <c r="CR7" s="39">
        <v>47.95</v>
      </c>
      <c r="CS7" s="39">
        <v>48.26</v>
      </c>
      <c r="CT7" s="39">
        <v>48.01</v>
      </c>
      <c r="CU7" s="39">
        <v>49.08</v>
      </c>
      <c r="CV7" s="39">
        <v>56.31</v>
      </c>
      <c r="CW7" s="39">
        <v>69.64</v>
      </c>
      <c r="CX7" s="39">
        <v>67.53</v>
      </c>
      <c r="CY7" s="39">
        <v>61.56</v>
      </c>
      <c r="CZ7" s="39">
        <v>70.47</v>
      </c>
      <c r="DA7" s="39">
        <v>92.79</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1.84</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2022-02-08T00:32:29Z</cp:lastPrinted>
  <dcterms:created xsi:type="dcterms:W3CDTF">2021-12-03T07:01:50Z</dcterms:created>
  <dcterms:modified xsi:type="dcterms:W3CDTF">2022-02-16T08:48:01Z</dcterms:modified>
  <cp:category/>
</cp:coreProperties>
</file>