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92.168.16.53\上下水道課\総務経営係（水道）\総務係\R3処理分\調査関係\市町村課\"/>
    </mc:Choice>
  </mc:AlternateContent>
  <xr:revisionPtr revIDLastSave="0" documentId="13_ncr:1_{2AEE003A-BE01-4ADE-B3E8-329A4ACC81DA}" xr6:coauthVersionLast="36" xr6:coauthVersionMax="36" xr10:uidLastSave="{00000000-0000-0000-0000-000000000000}"/>
  <workbookProtection workbookAlgorithmName="SHA-512" workbookHashValue="nT9X+sphdrkouwbdA7YV545v3WLyWBD4dEV+leXNw3xD+UjWNqij2vAjlotMOarMsv5gclzNOIdNlgk5Hn5MMw==" workbookSaltValue="27DzXnVV8aQedSMq0pFL/Q==" workbookSpinCount="100000" lockStructure="1"/>
  <bookViews>
    <workbookView xWindow="0" yWindow="0" windowWidth="20490" windowHeight="72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<sst xmlns="http://schemas.openxmlformats.org/spreadsheetml/2006/main" count="228" uniqueCount="113">
  <si>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</si>
  <si>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</si>
  <si>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</si>
  <si>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</si>
  <si>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</si>
  <si>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</si>
  <si>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</si>
  <si>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</si>
  <si>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</si>
  <si>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</si>
  <si>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</si>
  <si>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</si>
  <si>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</si>
  <si>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</si>
  <si>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</si>
  <si>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</si>
  <si>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</si>
  <si>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</si>
  <si>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</si>
  <si>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</si>
  <si>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</si>
  <si>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</si>
  <si>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</si>
  <si>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</si>
  <si>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</si>
  <si>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</si>
  <si>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</si>
  <si>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</si>
  <si>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</si>
  <si>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</si>
  <si>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</si>
  <si>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</si>
  <si>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</si>
  <si>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</si>
  <si>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</si>
  <si>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</si>
  <si>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</si>
  <si>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</si>
  <si>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</si>
  <si>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</si>
  <si>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</si>
  <si>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</si>
  <si>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</si>
  <si>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</si>
  <si>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</si>
  <si>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</si>
  <si>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</si>
  <si>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</si>
  <si>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</si>
  <si>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</si>
  <si>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</si>
  <si>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</si>
  <si>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</si>
  <si>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</si>
  <si>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</si>
  <si>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</si>
  <si>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</si>
  <si>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</si>
  <si>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</si>
  <si>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</si>
  <si>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</si>
  <si>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</si>
  <si>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</si>
  <si>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</si>
  <si>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</si>
  <si>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</si>
  <si>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</si>
  <si>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</si>
  <si>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</si>
  <si>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</si>
  <si>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</si>
  <si>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</si>
  <si>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</si>
  <si>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</si>
  <si>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</si>
  <si>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</si>
  <si>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</si>
  <si>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</si>
  <si>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</si>
  <si>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</si>
  <si>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</si>
  <si>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</si>
  <si>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</si>
  <si>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</si>
  <si>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</si>
  <si>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</si>
  <si>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</si>
  <si>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</si>
  <si>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</si>
  <si>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</si>
  <si>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</si>
  <si>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</si>
  <si>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藤崎町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</si>
  <si>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</si>
  <si>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</si>
  <si>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</si>
  <si>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</si>
  <si>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</si>
  <si>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</si>
  <si>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</si>
  <si>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</si>
  <si>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</si>
  <si>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</si>
  <si>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</si>
  <si>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</si>
  <si>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</si>
  <si>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</si>
  <si>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</si>
  <si>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</si>
  <si>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</si>
  <si>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有形固定資産減価償却率が類似団体より高く、固定資産の老朽化が進んでいることがわかります。現在は管路経年化率が低く耐用年数を経過した管路が少ない状況にありますが、今後耐用年数に達し更新時期を迎える管路が増加していくことが考えられるため、策定済みのアセットマネジメント等により、経年化した管路を順次更新していきます。</t>
    <phoneticPr fontId="4"/>
  </si>
  <si>
    <t xml:space="preserve"> 現時点では経営は健全でありますが、これから迎える管路の更新の際には、平成27年度に策定した藤崎町アセットマネジメント計画及び、平成29年度に策定した水道事業基本計画をもとに、管路の長寿命化に加え、人口減少にあわせた管路の口径のダウンサイジングを図りつつ、更新時期の前倒しも念頭に入れ順次管路更新をしていきます。その際には管路の耐震化も併せて進めていきますが、その上で、将来的な更新費用等を算出し、適正な水道料金設定になっているか引き続き検討していきます。
　</t>
    <rPh sb="128" eb="130">
      <t>コウシン</t>
    </rPh>
    <rPh sb="130" eb="132">
      <t>ジキ</t>
    </rPh>
    <rPh sb="133" eb="135">
      <t>マエダオ</t>
    </rPh>
    <rPh sb="137" eb="139">
      <t>ネントウ</t>
    </rPh>
    <rPh sb="140" eb="141">
      <t>イ</t>
    </rPh>
    <rPh sb="215" eb="216">
      <t>ヒ</t>
    </rPh>
    <rPh sb="217" eb="218">
      <t>ツヅ</t>
    </rPh>
    <phoneticPr fontId="4"/>
  </si>
  <si>
    <t xml:space="preserve"> 当町の水道事業は利益が発生し、かつ累積欠損金がない状況にあり、経営は健全であるといえます。経常収支比率、流動比率とも短期的には改善の傾向にあります。しかしながら、人口の減少や節水器具の普及、水道施設等の老朽化による修繕費等の増加などの理由により、減少していくものと想定されます。また、今は給水に係る費用を給水収益で賄えていますが、人口減少等による収益の減少や更新投資の増加により、企業債残高対給水収益比率の増加、また料金回収率も下がっていくと想定されることから、更なる経費の削減や広域化による維持管理費の縮減に取り組んでいきます。</t>
    <rPh sb="191" eb="194">
      <t>キギョウサイ</t>
    </rPh>
    <rPh sb="194" eb="196">
      <t>ザンダカ</t>
    </rPh>
    <rPh sb="196" eb="197">
      <t>タイ</t>
    </rPh>
    <rPh sb="197" eb="199">
      <t>キュウスイ</t>
    </rPh>
    <rPh sb="199" eb="201">
      <t>シュウエキ</t>
    </rPh>
    <rPh sb="201" eb="203">
      <t>ヒリツ</t>
    </rPh>
    <rPh sb="204" eb="206">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</si>
</sst>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77-4482-B3DE-4D5A25F6768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0.42</c:v>
                </c:pt>
                <c:pt idx="4">
                  <c:v>0.44</c:v>
                </c:pt>
              </c:numCache>
            </c:numRef>
          </c:val>
          <c:smooth val="0"/>
          <c:extLst>
            <c:ext xmlns:c16="http://schemas.microsoft.com/office/drawing/2014/chart" uri="{C3380CC4-5D6E-409C-BE32-E72D297353CC}">
              <c16:uniqueId val="{00000001-9777-4482-B3DE-4D5A25F6768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102.72</c:v>
                </c:pt>
                <c:pt idx="1">
                  <c:v>105.3</c:v>
                </c:pt>
                <c:pt idx="2">
                  <c:v>110.01</c:v>
                </c:pt>
                <c:pt idx="3">
                  <c:v>111.65</c:v>
                </c:pt>
                <c:pt idx="4">
                  <c:v>112.85</c:v>
                </c:pt>
              </c:numCache>
            </c:numRef>
          </c:val>
          <c:extLst>
            <c:ext xmlns:c16="http://schemas.microsoft.com/office/drawing/2014/chart" uri="{C3380CC4-5D6E-409C-BE32-E72D297353CC}">
              <c16:uniqueId val="{00000000-B2F5-48AC-BBA9-FEF435B650C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108.46</c:v>
                </c:pt>
                <c:pt idx="4">
                  <c:v>109.02</c:v>
                </c:pt>
              </c:numCache>
            </c:numRef>
          </c:val>
          <c:smooth val="0"/>
          <c:extLst>
            <c:ext xmlns:c16="http://schemas.microsoft.com/office/drawing/2014/chart" uri="{C3380CC4-5D6E-409C-BE32-E72D297353CC}">
              <c16:uniqueId val="{00000001-B2F5-48AC-BBA9-FEF435B650C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63.34</c:v>
                </c:pt>
                <c:pt idx="1">
                  <c:v>65.39</c:v>
                </c:pt>
                <c:pt idx="2">
                  <c:v>67.33</c:v>
                </c:pt>
                <c:pt idx="3">
                  <c:v>68.84</c:v>
                </c:pt>
                <c:pt idx="4">
                  <c:v>70.2</c:v>
                </c:pt>
              </c:numCache>
            </c:numRef>
          </c:val>
          <c:extLst>
            <c:ext xmlns:c16="http://schemas.microsoft.com/office/drawing/2014/chart" uri="{C3380CC4-5D6E-409C-BE32-E72D297353CC}">
              <c16:uniqueId val="{00000000-60B9-40BB-87AA-5AAAD95EB62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49.12</c:v>
                </c:pt>
                <c:pt idx="4">
                  <c:v>49.39</c:v>
                </c:pt>
              </c:numCache>
            </c:numRef>
          </c:val>
          <c:smooth val="0"/>
          <c:extLst>
            <c:ext xmlns:c16="http://schemas.microsoft.com/office/drawing/2014/chart" uri="{C3380CC4-5D6E-409C-BE32-E72D297353CC}">
              <c16:uniqueId val="{00000001-60B9-40BB-87AA-5AAAD95EB62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1.01</c:v>
                </c:pt>
                <c:pt idx="1">
                  <c:v>1.1299999999999999</c:v>
                </c:pt>
                <c:pt idx="2">
                  <c:v>1.1299999999999999</c:v>
                </c:pt>
                <c:pt idx="3">
                  <c:v>1.51</c:v>
                </c:pt>
                <c:pt idx="4">
                  <c:v>1.51</c:v>
                </c:pt>
              </c:numCache>
            </c:numRef>
          </c:val>
          <c:extLst>
            <c:ext xmlns:c16="http://schemas.microsoft.com/office/drawing/2014/chart" uri="{C3380CC4-5D6E-409C-BE32-E72D297353CC}">
              <c16:uniqueId val="{00000000-1949-4635-961D-19EC1D8BE25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16.760000000000002</c:v>
                </c:pt>
                <c:pt idx="4">
                  <c:v>18.57</c:v>
                </c:pt>
              </c:numCache>
            </c:numRef>
          </c:val>
          <c:smooth val="0"/>
          <c:extLst>
            <c:ext xmlns:c16="http://schemas.microsoft.com/office/drawing/2014/chart" uri="{C3380CC4-5D6E-409C-BE32-E72D297353CC}">
              <c16:uniqueId val="{00000001-1949-4635-961D-19EC1D8BE25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54-4E1E-BAA6-A9F88292304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11.94</c:v>
                </c:pt>
                <c:pt idx="4">
                  <c:v>11</c:v>
                </c:pt>
              </c:numCache>
            </c:numRef>
          </c:val>
          <c:smooth val="0"/>
          <c:extLst>
            <c:ext xmlns:c16="http://schemas.microsoft.com/office/drawing/2014/chart" uri="{C3380CC4-5D6E-409C-BE32-E72D297353CC}">
              <c16:uniqueId val="{00000001-A654-4E1E-BAA6-A9F88292304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352.23</c:v>
                </c:pt>
                <c:pt idx="1">
                  <c:v>334.69</c:v>
                </c:pt>
                <c:pt idx="2">
                  <c:v>415.63</c:v>
                </c:pt>
                <c:pt idx="3">
                  <c:v>415.6</c:v>
                </c:pt>
                <c:pt idx="4">
                  <c:v>435.6</c:v>
                </c:pt>
              </c:numCache>
            </c:numRef>
          </c:val>
          <c:extLst>
            <c:ext xmlns:c16="http://schemas.microsoft.com/office/drawing/2014/chart" uri="{C3380CC4-5D6E-409C-BE32-E72D297353CC}">
              <c16:uniqueId val="{00000000-5050-45A8-9C44-DC4342D212C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362.93</c:v>
                </c:pt>
                <c:pt idx="4">
                  <c:v>371.81</c:v>
                </c:pt>
              </c:numCache>
            </c:numRef>
          </c:val>
          <c:smooth val="0"/>
          <c:extLst>
            <c:ext xmlns:c16="http://schemas.microsoft.com/office/drawing/2014/chart" uri="{C3380CC4-5D6E-409C-BE32-E72D297353CC}">
              <c16:uniqueId val="{00000001-5050-45A8-9C44-DC4342D212C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225.54</c:v>
                </c:pt>
                <c:pt idx="1">
                  <c:v>206.74</c:v>
                </c:pt>
                <c:pt idx="2">
                  <c:v>187.16</c:v>
                </c:pt>
                <c:pt idx="3">
                  <c:v>167.28</c:v>
                </c:pt>
                <c:pt idx="4">
                  <c:v>144.99</c:v>
                </c:pt>
              </c:numCache>
            </c:numRef>
          </c:val>
          <c:extLst>
            <c:ext xmlns:c16="http://schemas.microsoft.com/office/drawing/2014/chart" uri="{C3380CC4-5D6E-409C-BE32-E72D297353CC}">
              <c16:uniqueId val="{00000000-C6C8-430C-9A03-78E9063FBBE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439.05</c:v>
                </c:pt>
                <c:pt idx="4">
                  <c:v>465.85</c:v>
                </c:pt>
              </c:numCache>
            </c:numRef>
          </c:val>
          <c:smooth val="0"/>
          <c:extLst>
            <c:ext xmlns:c16="http://schemas.microsoft.com/office/drawing/2014/chart" uri="{C3380CC4-5D6E-409C-BE32-E72D297353CC}">
              <c16:uniqueId val="{00000001-C6C8-430C-9A03-78E9063FBBE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102.37</c:v>
                </c:pt>
                <c:pt idx="1">
                  <c:v>105.07</c:v>
                </c:pt>
                <c:pt idx="2">
                  <c:v>109.87</c:v>
                </c:pt>
                <c:pt idx="3">
                  <c:v>111.76</c:v>
                </c:pt>
                <c:pt idx="4">
                  <c:v>112.73</c:v>
                </c:pt>
              </c:numCache>
            </c:numRef>
          </c:val>
          <c:extLst>
            <c:ext xmlns:c16="http://schemas.microsoft.com/office/drawing/2014/chart" uri="{C3380CC4-5D6E-409C-BE32-E72D297353CC}">
              <c16:uniqueId val="{00000000-68FA-4B5A-B43F-93D636AC9E3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95.26</c:v>
                </c:pt>
                <c:pt idx="4">
                  <c:v>92.39</c:v>
                </c:pt>
              </c:numCache>
            </c:numRef>
          </c:val>
          <c:smooth val="0"/>
          <c:extLst>
            <c:ext xmlns:c16="http://schemas.microsoft.com/office/drawing/2014/chart" uri="{C3380CC4-5D6E-409C-BE32-E72D297353CC}">
              <c16:uniqueId val="{00000001-68FA-4B5A-B43F-93D636AC9E3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256.20999999999998</c:v>
                </c:pt>
                <c:pt idx="1">
                  <c:v>249.58</c:v>
                </c:pt>
                <c:pt idx="2">
                  <c:v>239.61</c:v>
                </c:pt>
                <c:pt idx="3">
                  <c:v>235.54</c:v>
                </c:pt>
                <c:pt idx="4">
                  <c:v>233.43</c:v>
                </c:pt>
              </c:numCache>
            </c:numRef>
          </c:val>
          <c:extLst>
            <c:ext xmlns:c16="http://schemas.microsoft.com/office/drawing/2014/chart" uri="{C3380CC4-5D6E-409C-BE32-E72D297353CC}">
              <c16:uniqueId val="{00000000-42B1-4A97-98E5-C6D019B01A3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192.82</c:v>
                </c:pt>
                <c:pt idx="4">
                  <c:v>192.98</c:v>
                </c:pt>
              </c:numCache>
            </c:numRef>
          </c:val>
          <c:smooth val="0"/>
          <c:extLst>
            <c:ext xmlns:c16="http://schemas.microsoft.com/office/drawing/2014/chart" uri="{C3380CC4-5D6E-409C-BE32-E72D297353CC}">
              <c16:uniqueId val="{00000001-42B1-4A97-98E5-C6D019B01A3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62.06</c:v>
                </c:pt>
                <c:pt idx="1">
                  <c:v>62.32</c:v>
                </c:pt>
                <c:pt idx="2">
                  <c:v>59.58</c:v>
                </c:pt>
                <c:pt idx="3">
                  <c:v>59.71</c:v>
                </c:pt>
                <c:pt idx="4">
                  <c:v>60.85</c:v>
                </c:pt>
              </c:numCache>
            </c:numRef>
          </c:val>
          <c:extLst>
            <c:ext xmlns:c16="http://schemas.microsoft.com/office/drawing/2014/chart" uri="{C3380CC4-5D6E-409C-BE32-E72D297353CC}">
              <c16:uniqueId val="{00000000-C087-469C-BDB7-93F05F4D3CD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54.05</c:v>
                </c:pt>
                <c:pt idx="4">
                  <c:v>54.43</c:v>
                </c:pt>
              </c:numCache>
            </c:numRef>
          </c:val>
          <c:smooth val="0"/>
          <c:extLst>
            <c:ext xmlns:c16="http://schemas.microsoft.com/office/drawing/2014/chart" uri="{C3380CC4-5D6E-409C-BE32-E72D297353CC}">
              <c16:uniqueId val="{00000001-C087-469C-BDB7-93F05F4D3CD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86.35</c:v>
                </c:pt>
                <c:pt idx="1">
                  <c:v>85.55</c:v>
                </c:pt>
                <c:pt idx="2">
                  <c:v>88.73</c:v>
                </c:pt>
                <c:pt idx="3">
                  <c:v>88.01</c:v>
                </c:pt>
                <c:pt idx="4">
                  <c:v>87.42</c:v>
                </c:pt>
              </c:numCache>
            </c:numRef>
          </c:val>
          <c:extLst>
            <c:ext xmlns:c16="http://schemas.microsoft.com/office/drawing/2014/chart" uri="{C3380CC4-5D6E-409C-BE32-E72D297353CC}">
              <c16:uniqueId val="{00000000-C9FA-4166-B28C-60ADE0145D0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80.510000000000005</c:v>
                </c:pt>
                <c:pt idx="4">
                  <c:v>79.44</c:v>
                </c:pt>
              </c:numCache>
            </c:numRef>
          </c:val>
          <c:smooth val="0"/>
          <c:extLst>
            <c:ext xmlns:c16="http://schemas.microsoft.com/office/drawing/2014/chart" uri="{C3380CC4-5D6E-409C-BE32-E72D297353CC}">
              <c16:uniqueId val="{00000001-C9FA-4166-B28C-60ADE0145D0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P10" sqref="BP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青森県　藤崎町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14812</v>
      </c>
      <c r="AM8" s="71"/>
      <c r="AN8" s="71"/>
      <c r="AO8" s="71"/>
      <c r="AP8" s="71"/>
      <c r="AQ8" s="71"/>
      <c r="AR8" s="71"/>
      <c r="AS8" s="71"/>
      <c r="AT8" s="67">
        <f>データ!$S$6</f>
        <v>37.29</v>
      </c>
      <c r="AU8" s="68"/>
      <c r="AV8" s="68"/>
      <c r="AW8" s="68"/>
      <c r="AX8" s="68"/>
      <c r="AY8" s="68"/>
      <c r="AZ8" s="68"/>
      <c r="BA8" s="68"/>
      <c r="BB8" s="70">
        <f>データ!$T$6</f>
        <v>397.21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73</v>
      </c>
      <c r="J10" s="68"/>
      <c r="K10" s="68"/>
      <c r="L10" s="68"/>
      <c r="M10" s="68"/>
      <c r="N10" s="68"/>
      <c r="O10" s="69"/>
      <c r="P10" s="70">
        <f>データ!$P$6</f>
        <v>99.65</v>
      </c>
      <c r="Q10" s="70"/>
      <c r="R10" s="70"/>
      <c r="S10" s="70"/>
      <c r="T10" s="70"/>
      <c r="U10" s="70"/>
      <c r="V10" s="70"/>
      <c r="W10" s="71">
        <f>データ!$Q$6</f>
        <v>5368</v>
      </c>
      <c r="X10" s="71"/>
      <c r="Y10" s="71"/>
      <c r="Z10" s="71"/>
      <c r="AA10" s="71"/>
      <c r="AB10" s="71"/>
      <c r="AC10" s="71"/>
      <c r="AD10" s="2"/>
      <c r="AE10" s="2"/>
      <c r="AF10" s="2"/>
      <c r="AG10" s="2"/>
      <c r="AH10" s="4"/>
      <c r="AI10" s="4"/>
      <c r="AJ10" s="4"/>
      <c r="AK10" s="4"/>
      <c r="AL10" s="71">
        <f>データ!$U$6</f>
        <v>14710</v>
      </c>
      <c r="AM10" s="71"/>
      <c r="AN10" s="71"/>
      <c r="AO10" s="71"/>
      <c r="AP10" s="71"/>
      <c r="AQ10" s="71"/>
      <c r="AR10" s="71"/>
      <c r="AS10" s="71"/>
      <c r="AT10" s="67">
        <f>データ!$V$6</f>
        <v>37.26</v>
      </c>
      <c r="AU10" s="68"/>
      <c r="AV10" s="68"/>
      <c r="AW10" s="68"/>
      <c r="AX10" s="68"/>
      <c r="AY10" s="68"/>
      <c r="AZ10" s="68"/>
      <c r="BA10" s="68"/>
      <c r="BB10" s="70">
        <f>データ!$W$6</f>
        <v>394.79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bbFsAW7TmamOK48I2djppqqsCNdRCxNgJNbmS0ndTTcStw2g4+RzUCNPhDVEQBDM+NlQid3emGQyG6svIsgGgQ==" saltValue="nCn+6VfheR7bbYS0hnu0K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23612</v>
      </c>
      <c r="D6" s="34">
        <f t="shared" si="3"/>
        <v>46</v>
      </c>
      <c r="E6" s="34">
        <f t="shared" si="3"/>
        <v>1</v>
      </c>
      <c r="F6" s="34">
        <f t="shared" si="3"/>
        <v>0</v>
      </c>
      <c r="G6" s="34">
        <f t="shared" si="3"/>
        <v>1</v>
      </c>
      <c r="H6" s="34" t="str">
        <f t="shared" si="3"/>
        <v>青森県　藤崎町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73</v>
      </c>
      <c r="P6" s="35">
        <f t="shared" si="3"/>
        <v>99.65</v>
      </c>
      <c r="Q6" s="35">
        <f t="shared" si="3"/>
        <v>5368</v>
      </c>
      <c r="R6" s="35">
        <f t="shared" si="3"/>
        <v>14812</v>
      </c>
      <c r="S6" s="35">
        <f t="shared" si="3"/>
        <v>37.29</v>
      </c>
      <c r="T6" s="35">
        <f t="shared" si="3"/>
        <v>397.21</v>
      </c>
      <c r="U6" s="35">
        <f t="shared" si="3"/>
        <v>14710</v>
      </c>
      <c r="V6" s="35">
        <f t="shared" si="3"/>
        <v>37.26</v>
      </c>
      <c r="W6" s="35">
        <f t="shared" si="3"/>
        <v>394.79</v>
      </c>
      <c r="X6" s="36">
        <f>IF(X7="",NA(),X7)</f>
        <v>102.72</v>
      </c>
      <c r="Y6" s="36">
        <f t="shared" ref="Y6:AG6" si="4">IF(Y7="",NA(),Y7)</f>
        <v>105.3</v>
      </c>
      <c r="Z6" s="36">
        <f t="shared" si="4"/>
        <v>110.01</v>
      </c>
      <c r="AA6" s="36">
        <f t="shared" si="4"/>
        <v>111.65</v>
      </c>
      <c r="AB6" s="36">
        <f t="shared" si="4"/>
        <v>112.85</v>
      </c>
      <c r="AC6" s="36">
        <f t="shared" si="4"/>
        <v>111.71</v>
      </c>
      <c r="AD6" s="36">
        <f t="shared" si="4"/>
        <v>110.05</v>
      </c>
      <c r="AE6" s="36">
        <f t="shared" si="4"/>
        <v>108.87</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11.94</v>
      </c>
      <c r="AR6" s="36">
        <f t="shared" si="5"/>
        <v>11</v>
      </c>
      <c r="AS6" s="35" t="str">
        <f>IF(AS7="","",IF(AS7="-","【-】","【"&amp;SUBSTITUTE(TEXT(AS7,"#,##0.00"),"-","△")&amp;"】"))</f>
        <v>【1.15】</v>
      </c>
      <c r="AT6" s="36">
        <f>IF(AT7="",NA(),AT7)</f>
        <v>352.23</v>
      </c>
      <c r="AU6" s="36">
        <f t="shared" ref="AU6:BC6" si="6">IF(AU7="",NA(),AU7)</f>
        <v>334.69</v>
      </c>
      <c r="AV6" s="36">
        <f t="shared" si="6"/>
        <v>415.63</v>
      </c>
      <c r="AW6" s="36">
        <f t="shared" si="6"/>
        <v>415.6</v>
      </c>
      <c r="AX6" s="36">
        <f t="shared" si="6"/>
        <v>435.6</v>
      </c>
      <c r="AY6" s="36">
        <f t="shared" si="6"/>
        <v>384.34</v>
      </c>
      <c r="AZ6" s="36">
        <f t="shared" si="6"/>
        <v>359.47</v>
      </c>
      <c r="BA6" s="36">
        <f t="shared" si="6"/>
        <v>369.69</v>
      </c>
      <c r="BB6" s="36">
        <f t="shared" si="6"/>
        <v>362.93</v>
      </c>
      <c r="BC6" s="36">
        <f t="shared" si="6"/>
        <v>371.81</v>
      </c>
      <c r="BD6" s="35" t="str">
        <f>IF(BD7="","",IF(BD7="-","【-】","【"&amp;SUBSTITUTE(TEXT(BD7,"#,##0.00"),"-","△")&amp;"】"))</f>
        <v>【260.31】</v>
      </c>
      <c r="BE6" s="36">
        <f>IF(BE7="",NA(),BE7)</f>
        <v>225.54</v>
      </c>
      <c r="BF6" s="36">
        <f t="shared" ref="BF6:BN6" si="7">IF(BF7="",NA(),BF7)</f>
        <v>206.74</v>
      </c>
      <c r="BG6" s="36">
        <f t="shared" si="7"/>
        <v>187.16</v>
      </c>
      <c r="BH6" s="36">
        <f t="shared" si="7"/>
        <v>167.28</v>
      </c>
      <c r="BI6" s="36">
        <f t="shared" si="7"/>
        <v>144.99</v>
      </c>
      <c r="BJ6" s="36">
        <f t="shared" si="7"/>
        <v>380.58</v>
      </c>
      <c r="BK6" s="36">
        <f t="shared" si="7"/>
        <v>401.79</v>
      </c>
      <c r="BL6" s="36">
        <f t="shared" si="7"/>
        <v>402.99</v>
      </c>
      <c r="BM6" s="36">
        <f t="shared" si="7"/>
        <v>439.05</v>
      </c>
      <c r="BN6" s="36">
        <f t="shared" si="7"/>
        <v>465.85</v>
      </c>
      <c r="BO6" s="35" t="str">
        <f>IF(BO7="","",IF(BO7="-","【-】","【"&amp;SUBSTITUTE(TEXT(BO7,"#,##0.00"),"-","△")&amp;"】"))</f>
        <v>【275.67】</v>
      </c>
      <c r="BP6" s="36">
        <f>IF(BP7="",NA(),BP7)</f>
        <v>102.37</v>
      </c>
      <c r="BQ6" s="36">
        <f t="shared" ref="BQ6:BY6" si="8">IF(BQ7="",NA(),BQ7)</f>
        <v>105.07</v>
      </c>
      <c r="BR6" s="36">
        <f t="shared" si="8"/>
        <v>109.87</v>
      </c>
      <c r="BS6" s="36">
        <f t="shared" si="8"/>
        <v>111.76</v>
      </c>
      <c r="BT6" s="36">
        <f t="shared" si="8"/>
        <v>112.73</v>
      </c>
      <c r="BU6" s="36">
        <f t="shared" si="8"/>
        <v>102.38</v>
      </c>
      <c r="BV6" s="36">
        <f t="shared" si="8"/>
        <v>100.12</v>
      </c>
      <c r="BW6" s="36">
        <f t="shared" si="8"/>
        <v>98.66</v>
      </c>
      <c r="BX6" s="36">
        <f t="shared" si="8"/>
        <v>95.26</v>
      </c>
      <c r="BY6" s="36">
        <f t="shared" si="8"/>
        <v>92.39</v>
      </c>
      <c r="BZ6" s="35" t="str">
        <f>IF(BZ7="","",IF(BZ7="-","【-】","【"&amp;SUBSTITUTE(TEXT(BZ7,"#,##0.00"),"-","△")&amp;"】"))</f>
        <v>【100.05】</v>
      </c>
      <c r="CA6" s="36">
        <f>IF(CA7="",NA(),CA7)</f>
        <v>256.20999999999998</v>
      </c>
      <c r="CB6" s="36">
        <f t="shared" ref="CB6:CJ6" si="9">IF(CB7="",NA(),CB7)</f>
        <v>249.58</v>
      </c>
      <c r="CC6" s="36">
        <f t="shared" si="9"/>
        <v>239.61</v>
      </c>
      <c r="CD6" s="36">
        <f t="shared" si="9"/>
        <v>235.54</v>
      </c>
      <c r="CE6" s="36">
        <f t="shared" si="9"/>
        <v>233.43</v>
      </c>
      <c r="CF6" s="36">
        <f t="shared" si="9"/>
        <v>168.67</v>
      </c>
      <c r="CG6" s="36">
        <f t="shared" si="9"/>
        <v>174.97</v>
      </c>
      <c r="CH6" s="36">
        <f t="shared" si="9"/>
        <v>178.59</v>
      </c>
      <c r="CI6" s="36">
        <f t="shared" si="9"/>
        <v>192.82</v>
      </c>
      <c r="CJ6" s="36">
        <f t="shared" si="9"/>
        <v>192.98</v>
      </c>
      <c r="CK6" s="35" t="str">
        <f>IF(CK7="","",IF(CK7="-","【-】","【"&amp;SUBSTITUTE(TEXT(CK7,"#,##0.00"),"-","△")&amp;"】"))</f>
        <v>【166.40】</v>
      </c>
      <c r="CL6" s="36">
        <f>IF(CL7="",NA(),CL7)</f>
        <v>62.06</v>
      </c>
      <c r="CM6" s="36">
        <f t="shared" ref="CM6:CU6" si="10">IF(CM7="",NA(),CM7)</f>
        <v>62.32</v>
      </c>
      <c r="CN6" s="36">
        <f t="shared" si="10"/>
        <v>59.58</v>
      </c>
      <c r="CO6" s="36">
        <f t="shared" si="10"/>
        <v>59.71</v>
      </c>
      <c r="CP6" s="36">
        <f t="shared" si="10"/>
        <v>60.85</v>
      </c>
      <c r="CQ6" s="36">
        <f t="shared" si="10"/>
        <v>54.92</v>
      </c>
      <c r="CR6" s="36">
        <f t="shared" si="10"/>
        <v>55.63</v>
      </c>
      <c r="CS6" s="36">
        <f t="shared" si="10"/>
        <v>55.03</v>
      </c>
      <c r="CT6" s="36">
        <f t="shared" si="10"/>
        <v>54.05</v>
      </c>
      <c r="CU6" s="36">
        <f t="shared" si="10"/>
        <v>54.43</v>
      </c>
      <c r="CV6" s="35" t="str">
        <f>IF(CV7="","",IF(CV7="-","【-】","【"&amp;SUBSTITUTE(TEXT(CV7,"#,##0.00"),"-","△")&amp;"】"))</f>
        <v>【60.69】</v>
      </c>
      <c r="CW6" s="36">
        <f>IF(CW7="",NA(),CW7)</f>
        <v>86.35</v>
      </c>
      <c r="CX6" s="36">
        <f t="shared" ref="CX6:DF6" si="11">IF(CX7="",NA(),CX7)</f>
        <v>85.55</v>
      </c>
      <c r="CY6" s="36">
        <f t="shared" si="11"/>
        <v>88.73</v>
      </c>
      <c r="CZ6" s="36">
        <f t="shared" si="11"/>
        <v>88.01</v>
      </c>
      <c r="DA6" s="36">
        <f t="shared" si="11"/>
        <v>87.42</v>
      </c>
      <c r="DB6" s="36">
        <f t="shared" si="11"/>
        <v>82.66</v>
      </c>
      <c r="DC6" s="36">
        <f t="shared" si="11"/>
        <v>82.04</v>
      </c>
      <c r="DD6" s="36">
        <f t="shared" si="11"/>
        <v>81.900000000000006</v>
      </c>
      <c r="DE6" s="36">
        <f t="shared" si="11"/>
        <v>80.510000000000005</v>
      </c>
      <c r="DF6" s="36">
        <f t="shared" si="11"/>
        <v>79.44</v>
      </c>
      <c r="DG6" s="35" t="str">
        <f>IF(DG7="","",IF(DG7="-","【-】","【"&amp;SUBSTITUTE(TEXT(DG7,"#,##0.00"),"-","△")&amp;"】"))</f>
        <v>【89.82】</v>
      </c>
      <c r="DH6" s="36">
        <f>IF(DH7="",NA(),DH7)</f>
        <v>63.34</v>
      </c>
      <c r="DI6" s="36">
        <f t="shared" ref="DI6:DQ6" si="12">IF(DI7="",NA(),DI7)</f>
        <v>65.39</v>
      </c>
      <c r="DJ6" s="36">
        <f t="shared" si="12"/>
        <v>67.33</v>
      </c>
      <c r="DK6" s="36">
        <f t="shared" si="12"/>
        <v>68.84</v>
      </c>
      <c r="DL6" s="36">
        <f t="shared" si="12"/>
        <v>70.2</v>
      </c>
      <c r="DM6" s="36">
        <f t="shared" si="12"/>
        <v>48.49</v>
      </c>
      <c r="DN6" s="36">
        <f t="shared" si="12"/>
        <v>48.05</v>
      </c>
      <c r="DO6" s="36">
        <f t="shared" si="12"/>
        <v>48.87</v>
      </c>
      <c r="DP6" s="36">
        <f t="shared" si="12"/>
        <v>49.12</v>
      </c>
      <c r="DQ6" s="36">
        <f t="shared" si="12"/>
        <v>49.39</v>
      </c>
      <c r="DR6" s="35" t="str">
        <f>IF(DR7="","",IF(DR7="-","【-】","【"&amp;SUBSTITUTE(TEXT(DR7,"#,##0.00"),"-","△")&amp;"】"))</f>
        <v>【50.19】</v>
      </c>
      <c r="DS6" s="36">
        <f>IF(DS7="",NA(),DS7)</f>
        <v>1.01</v>
      </c>
      <c r="DT6" s="36">
        <f t="shared" ref="DT6:EB6" si="13">IF(DT7="",NA(),DT7)</f>
        <v>1.1299999999999999</v>
      </c>
      <c r="DU6" s="36">
        <f t="shared" si="13"/>
        <v>1.1299999999999999</v>
      </c>
      <c r="DV6" s="36">
        <f t="shared" si="13"/>
        <v>1.51</v>
      </c>
      <c r="DW6" s="36">
        <f t="shared" si="13"/>
        <v>1.51</v>
      </c>
      <c r="DX6" s="36">
        <f t="shared" si="13"/>
        <v>12.79</v>
      </c>
      <c r="DY6" s="36">
        <f t="shared" si="13"/>
        <v>13.39</v>
      </c>
      <c r="DZ6" s="36">
        <f t="shared" si="13"/>
        <v>14.85</v>
      </c>
      <c r="EA6" s="36">
        <f t="shared" si="13"/>
        <v>16.760000000000002</v>
      </c>
      <c r="EB6" s="36">
        <f t="shared" si="13"/>
        <v>18.57</v>
      </c>
      <c r="EC6" s="35" t="str">
        <f>IF(EC7="","",IF(EC7="-","【-】","【"&amp;SUBSTITUTE(TEXT(EC7,"#,##0.00"),"-","△")&amp;"】"))</f>
        <v>【20.63】</v>
      </c>
      <c r="ED6" s="35">
        <f>IF(ED7="",NA(),ED7)</f>
        <v>0</v>
      </c>
      <c r="EE6" s="35">
        <f t="shared" ref="EE6:EM6" si="14">IF(EE7="",NA(),EE7)</f>
        <v>0</v>
      </c>
      <c r="EF6" s="35">
        <f t="shared" si="14"/>
        <v>0</v>
      </c>
      <c r="EG6" s="35">
        <f t="shared" si="14"/>
        <v>0</v>
      </c>
      <c r="EH6" s="35">
        <f t="shared" si="14"/>
        <v>0</v>
      </c>
      <c r="EI6" s="36">
        <f t="shared" si="14"/>
        <v>0.71</v>
      </c>
      <c r="EJ6" s="36">
        <f t="shared" si="14"/>
        <v>0.54</v>
      </c>
      <c r="EK6" s="36">
        <f t="shared" si="14"/>
        <v>0.5</v>
      </c>
      <c r="EL6" s="36">
        <f t="shared" si="14"/>
        <v>0.42</v>
      </c>
      <c r="EM6" s="36">
        <f t="shared" si="14"/>
        <v>0.44</v>
      </c>
      <c r="EN6" s="35" t="str">
        <f>IF(EN7="","",IF(EN7="-","【-】","【"&amp;SUBSTITUTE(TEXT(EN7,"#,##0.00"),"-","△")&amp;"】"))</f>
        <v>【0.69】</v>
      </c>
    </row>
    <row r="7" spans="1:144" s="37" customFormat="1" x14ac:dyDescent="0.15">
      <c r="A7" s="29"/>
      <c r="B7" s="38">
        <v>2020</v>
      </c>
      <c r="C7" s="38">
        <v>23612</v>
      </c>
      <c r="D7" s="38">
        <v>46</v>
      </c>
      <c r="E7" s="38">
        <v>1</v>
      </c>
      <c r="F7" s="38">
        <v>0</v>
      </c>
      <c r="G7" s="38">
        <v>1</v>
      </c>
      <c r="H7" s="38" t="s">
        <v>92</v>
      </c>
      <c r="I7" s="38" t="s">
        <v>93</v>
      </c>
      <c r="J7" s="38" t="s">
        <v>94</v>
      </c>
      <c r="K7" s="38" t="s">
        <v>95</v>
      </c>
      <c r="L7" s="38" t="s">
        <v>96</v>
      </c>
      <c r="M7" s="38" t="s">
        <v>97</v>
      </c>
      <c r="N7" s="39" t="s">
        <v>98</v>
      </c>
      <c r="O7" s="39">
        <v>73</v>
      </c>
      <c r="P7" s="39">
        <v>99.65</v>
      </c>
      <c r="Q7" s="39">
        <v>5368</v>
      </c>
      <c r="R7" s="39">
        <v>14812</v>
      </c>
      <c r="S7" s="39">
        <v>37.29</v>
      </c>
      <c r="T7" s="39">
        <v>397.21</v>
      </c>
      <c r="U7" s="39">
        <v>14710</v>
      </c>
      <c r="V7" s="39">
        <v>37.26</v>
      </c>
      <c r="W7" s="39">
        <v>394.79</v>
      </c>
      <c r="X7" s="39">
        <v>102.72</v>
      </c>
      <c r="Y7" s="39">
        <v>105.3</v>
      </c>
      <c r="Z7" s="39">
        <v>110.01</v>
      </c>
      <c r="AA7" s="39">
        <v>111.65</v>
      </c>
      <c r="AB7" s="39">
        <v>112.85</v>
      </c>
      <c r="AC7" s="39">
        <v>111.71</v>
      </c>
      <c r="AD7" s="39">
        <v>110.05</v>
      </c>
      <c r="AE7" s="39">
        <v>108.87</v>
      </c>
      <c r="AF7" s="39">
        <v>108.46</v>
      </c>
      <c r="AG7" s="39">
        <v>109.02</v>
      </c>
      <c r="AH7" s="39">
        <v>110.27</v>
      </c>
      <c r="AI7" s="39">
        <v>0</v>
      </c>
      <c r="AJ7" s="39">
        <v>0</v>
      </c>
      <c r="AK7" s="39">
        <v>0</v>
      </c>
      <c r="AL7" s="39">
        <v>0</v>
      </c>
      <c r="AM7" s="39">
        <v>0</v>
      </c>
      <c r="AN7" s="39">
        <v>1.72</v>
      </c>
      <c r="AO7" s="39">
        <v>2.64</v>
      </c>
      <c r="AP7" s="39">
        <v>3.16</v>
      </c>
      <c r="AQ7" s="39">
        <v>11.94</v>
      </c>
      <c r="AR7" s="39">
        <v>11</v>
      </c>
      <c r="AS7" s="39">
        <v>1.1499999999999999</v>
      </c>
      <c r="AT7" s="39">
        <v>352.23</v>
      </c>
      <c r="AU7" s="39">
        <v>334.69</v>
      </c>
      <c r="AV7" s="39">
        <v>415.63</v>
      </c>
      <c r="AW7" s="39">
        <v>415.6</v>
      </c>
      <c r="AX7" s="39">
        <v>435.6</v>
      </c>
      <c r="AY7" s="39">
        <v>384.34</v>
      </c>
      <c r="AZ7" s="39">
        <v>359.47</v>
      </c>
      <c r="BA7" s="39">
        <v>369.69</v>
      </c>
      <c r="BB7" s="39">
        <v>362.93</v>
      </c>
      <c r="BC7" s="39">
        <v>371.81</v>
      </c>
      <c r="BD7" s="39">
        <v>260.31</v>
      </c>
      <c r="BE7" s="39">
        <v>225.54</v>
      </c>
      <c r="BF7" s="39">
        <v>206.74</v>
      </c>
      <c r="BG7" s="39">
        <v>187.16</v>
      </c>
      <c r="BH7" s="39">
        <v>167.28</v>
      </c>
      <c r="BI7" s="39">
        <v>144.99</v>
      </c>
      <c r="BJ7" s="39">
        <v>380.58</v>
      </c>
      <c r="BK7" s="39">
        <v>401.79</v>
      </c>
      <c r="BL7" s="39">
        <v>402.99</v>
      </c>
      <c r="BM7" s="39">
        <v>439.05</v>
      </c>
      <c r="BN7" s="39">
        <v>465.85</v>
      </c>
      <c r="BO7" s="39">
        <v>275.67</v>
      </c>
      <c r="BP7" s="39">
        <v>102.37</v>
      </c>
      <c r="BQ7" s="39">
        <v>105.07</v>
      </c>
      <c r="BR7" s="39">
        <v>109.87</v>
      </c>
      <c r="BS7" s="39">
        <v>111.76</v>
      </c>
      <c r="BT7" s="39">
        <v>112.73</v>
      </c>
      <c r="BU7" s="39">
        <v>102.38</v>
      </c>
      <c r="BV7" s="39">
        <v>100.12</v>
      </c>
      <c r="BW7" s="39">
        <v>98.66</v>
      </c>
      <c r="BX7" s="39">
        <v>95.26</v>
      </c>
      <c r="BY7" s="39">
        <v>92.39</v>
      </c>
      <c r="BZ7" s="39">
        <v>100.05</v>
      </c>
      <c r="CA7" s="39">
        <v>256.20999999999998</v>
      </c>
      <c r="CB7" s="39">
        <v>249.58</v>
      </c>
      <c r="CC7" s="39">
        <v>239.61</v>
      </c>
      <c r="CD7" s="39">
        <v>235.54</v>
      </c>
      <c r="CE7" s="39">
        <v>233.43</v>
      </c>
      <c r="CF7" s="39">
        <v>168.67</v>
      </c>
      <c r="CG7" s="39">
        <v>174.97</v>
      </c>
      <c r="CH7" s="39">
        <v>178.59</v>
      </c>
      <c r="CI7" s="39">
        <v>192.82</v>
      </c>
      <c r="CJ7" s="39">
        <v>192.98</v>
      </c>
      <c r="CK7" s="39">
        <v>166.4</v>
      </c>
      <c r="CL7" s="39">
        <v>62.06</v>
      </c>
      <c r="CM7" s="39">
        <v>62.32</v>
      </c>
      <c r="CN7" s="39">
        <v>59.58</v>
      </c>
      <c r="CO7" s="39">
        <v>59.71</v>
      </c>
      <c r="CP7" s="39">
        <v>60.85</v>
      </c>
      <c r="CQ7" s="39">
        <v>54.92</v>
      </c>
      <c r="CR7" s="39">
        <v>55.63</v>
      </c>
      <c r="CS7" s="39">
        <v>55.03</v>
      </c>
      <c r="CT7" s="39">
        <v>54.05</v>
      </c>
      <c r="CU7" s="39">
        <v>54.43</v>
      </c>
      <c r="CV7" s="39">
        <v>60.69</v>
      </c>
      <c r="CW7" s="39">
        <v>86.35</v>
      </c>
      <c r="CX7" s="39">
        <v>85.55</v>
      </c>
      <c r="CY7" s="39">
        <v>88.73</v>
      </c>
      <c r="CZ7" s="39">
        <v>88.01</v>
      </c>
      <c r="DA7" s="39">
        <v>87.42</v>
      </c>
      <c r="DB7" s="39">
        <v>82.66</v>
      </c>
      <c r="DC7" s="39">
        <v>82.04</v>
      </c>
      <c r="DD7" s="39">
        <v>81.900000000000006</v>
      </c>
      <c r="DE7" s="39">
        <v>80.510000000000005</v>
      </c>
      <c r="DF7" s="39">
        <v>79.44</v>
      </c>
      <c r="DG7" s="39">
        <v>89.82</v>
      </c>
      <c r="DH7" s="39">
        <v>63.34</v>
      </c>
      <c r="DI7" s="39">
        <v>65.39</v>
      </c>
      <c r="DJ7" s="39">
        <v>67.33</v>
      </c>
      <c r="DK7" s="39">
        <v>68.84</v>
      </c>
      <c r="DL7" s="39">
        <v>70.2</v>
      </c>
      <c r="DM7" s="39">
        <v>48.49</v>
      </c>
      <c r="DN7" s="39">
        <v>48.05</v>
      </c>
      <c r="DO7" s="39">
        <v>48.87</v>
      </c>
      <c r="DP7" s="39">
        <v>49.12</v>
      </c>
      <c r="DQ7" s="39">
        <v>49.39</v>
      </c>
      <c r="DR7" s="39">
        <v>50.19</v>
      </c>
      <c r="DS7" s="39">
        <v>1.01</v>
      </c>
      <c r="DT7" s="39">
        <v>1.1299999999999999</v>
      </c>
      <c r="DU7" s="39">
        <v>1.1299999999999999</v>
      </c>
      <c r="DV7" s="39">
        <v>1.51</v>
      </c>
      <c r="DW7" s="39">
        <v>1.51</v>
      </c>
      <c r="DX7" s="39">
        <v>12.79</v>
      </c>
      <c r="DY7" s="39">
        <v>13.39</v>
      </c>
      <c r="DZ7" s="39">
        <v>14.85</v>
      </c>
      <c r="EA7" s="39">
        <v>16.760000000000002</v>
      </c>
      <c r="EB7" s="39">
        <v>18.57</v>
      </c>
      <c r="EC7" s="39">
        <v>20.63</v>
      </c>
      <c r="ED7" s="39">
        <v>0</v>
      </c>
      <c r="EE7" s="39">
        <v>0</v>
      </c>
      <c r="EF7" s="39">
        <v>0</v>
      </c>
      <c r="EG7" s="39">
        <v>0</v>
      </c>
      <c r="EH7" s="39">
        <v>0</v>
      </c>
      <c r="EI7" s="39">
        <v>0.71</v>
      </c>
      <c r="EJ7" s="39">
        <v>0.54</v>
      </c>
      <c r="EK7" s="39">
        <v>0.5</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106</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2022-02-01T01:58:15Z</cp:lastPrinted>
  <dcterms:created xsi:type="dcterms:W3CDTF">2021-12-03T06:42:40Z</dcterms:created>
  <dcterms:modified xsi:type="dcterms:W3CDTF">2022-02-01T04:12:32Z</dcterms:modified>
  <cp:category/>
</cp:coreProperties>
</file>