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user\Desktop\【R3年度】\【市町村課】R2 経営比較分析表\"/>
    </mc:Choice>
  </mc:AlternateContent>
  <xr:revisionPtr revIDLastSave="0" documentId="13_ncr:1_{7ADC6485-D6CC-477F-9D92-7E7B23A811A6}" xr6:coauthVersionLast="47" xr6:coauthVersionMax="47" xr10:uidLastSave="{00000000-0000-0000-0000-000000000000}"/>
  <workbookProtection workbookAlgorithmName="SHA-512" workbookHashValue="wHM+anDXH9kGC85EV56RR3FUjspuR3q20e4AEG5W34q2F68haFturfFwwcBMq8gxHYqWDqrzMflihCM3sKC7eA==" workbookSaltValue="Bg/7/4ncwDw/bS2RaqNnm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BB10" i="4"/>
  <c r="AT10" i="4"/>
  <c r="AL10" i="4"/>
  <c r="W10" i="4"/>
  <c r="P10" i="4"/>
  <c r="AT8" i="4"/>
  <c r="AL8" i="4"/>
  <c r="AD8" i="4"/>
  <c r="W8" i="4"/>
  <c r="P8" i="4"/>
  <c r="I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<sst xmlns="http://schemas.openxmlformats.org/spreadsheetml/2006/main" count="231" uniqueCount="115">
  <si>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</si>
  <si>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</si>
  <si>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</si>
  <si>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</si>
  <si>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</si>
  <si>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</si>
  <si>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</si>
  <si>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</si>
  <si>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</si>
  <si>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</si>
  <si>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</si>
  <si>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</si>
  <si>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</si>
  <si>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</si>
  <si>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</si>
  <si>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</si>
  <si>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</si>
  <si>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</si>
  <si>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</si>
  <si>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</si>
  <si>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</si>
  <si>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</si>
  <si>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</si>
  <si>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</si>
  <si>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</si>
  <si>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</si>
  <si>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</si>
  <si>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</si>
  <si>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</si>
  <si>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</si>
  <si>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</si>
  <si>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</si>
  <si>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</si>
  <si>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</si>
  <si>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</si>
  <si>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</si>
  <si>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</si>
  <si>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</si>
  <si>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</si>
  <si>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</si>
  <si>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</si>
  <si>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</si>
  <si>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</si>
  <si>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</si>
  <si>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</si>
  <si>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</si>
  <si>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</si>
  <si>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</si>
  <si>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</si>
  <si>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</si>
  <si>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</si>
  <si>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</si>
  <si>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</si>
  <si>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</si>
  <si>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</si>
  <si>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</si>
  <si>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</si>
  <si>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</si>
  <si>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</si>
  <si>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</si>
  <si>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</si>
  <si>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</si>
  <si>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</si>
  <si>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</si>
  <si>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</si>
  <si>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</si>
  <si>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</si>
  <si>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</si>
  <si>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</si>
  <si>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</si>
  <si>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</si>
  <si>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</si>
  <si>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</si>
  <si>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</si>
  <si>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</si>
  <si>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</si>
  <si>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</si>
  <si>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</si>
  <si>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</si>
  <si>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</si>
  <si>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</si>
  <si>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</si>
  <si>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</si>
  <si>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</si>
  <si>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</si>
  <si>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</si>
  <si>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</si>
  <si>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</si>
  <si>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</si>
  <si>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</si>
  <si>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</si>
  <si>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</si>
  <si>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</si>
  <si>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久吉ダム水道企業団</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</si>
  <si>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</si>
  <si>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</si>
  <si>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</si>
  <si>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</si>
  <si>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</si>
  <si>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</si>
  <si>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</si>
  <si>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</si>
  <si>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</si>
  <si>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</si>
  <si>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</si>
  <si>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</si>
  <si>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</si>
  <si>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</si>
  <si>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</si>
  <si>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</si>
  <si>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</si>
  <si>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</si>
  <si>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③管路更新率のとおり毎年管路の更新を行っているが、①有形固定資産減価償却率及び②管路経年化率が示すとおり、資産の老朽化が進んできている。
</t>
    <rPh sb="2" eb="4">
      <t>カンロ</t>
    </rPh>
    <rPh sb="4" eb="6">
      <t>コウシン</t>
    </rPh>
    <rPh sb="6" eb="7">
      <t>リツ</t>
    </rPh>
    <rPh sb="11" eb="13">
      <t>マイトシ</t>
    </rPh>
    <rPh sb="13" eb="15">
      <t>カンロ</t>
    </rPh>
    <rPh sb="16" eb="18">
      <t>コウシン</t>
    </rPh>
    <rPh sb="19" eb="20">
      <t>オコナ</t>
    </rPh>
    <rPh sb="27" eb="29">
      <t>ユウケイ</t>
    </rPh>
    <rPh sb="29" eb="31">
      <t>コテイ</t>
    </rPh>
    <rPh sb="31" eb="33">
      <t>シサン</t>
    </rPh>
    <rPh sb="33" eb="35">
      <t>ゲンカ</t>
    </rPh>
    <rPh sb="35" eb="37">
      <t>ショウキャク</t>
    </rPh>
    <rPh sb="37" eb="38">
      <t>リツ</t>
    </rPh>
    <rPh sb="38" eb="39">
      <t>オヨ</t>
    </rPh>
    <rPh sb="41" eb="43">
      <t>カンロ</t>
    </rPh>
    <rPh sb="43" eb="46">
      <t>ケイネンカ</t>
    </rPh>
    <rPh sb="46" eb="47">
      <t>リツ</t>
    </rPh>
    <rPh sb="48" eb="49">
      <t>シメ</t>
    </rPh>
    <rPh sb="54" eb="56">
      <t>シサン</t>
    </rPh>
    <rPh sb="57" eb="60">
      <t>ロウキュウカ</t>
    </rPh>
    <rPh sb="61" eb="62">
      <t>スス</t>
    </rPh>
    <phoneticPr fontId="4"/>
  </si>
  <si>
    <t xml:space="preserve">　①経常収支比率100％以上、②累積欠損金比率も0％となっており健全な経営水準を保てている。しかしながら、債務の支払能力を表す③流動比率が類似団体値と比べて非常に低い結果となっている。これは、④企業債残高対給水収益比率が極めて高い数値となっているとおり、年間の償還元金が高額であることが要因となっている。見込みでは元金償還のピークが令和3年度となっている。
　⑧有収率については、類似団体値と比較すると低い数値となっている。この要因は、有収水量が人口減少や節水意識の高まりにより減少していることが考えられる。また、⑦施設利用率が昨年度と比較して増加しているのは漏水等を含む無効水量が増加していることを示しており、結果、分母となる配水量が増加し有収率が低くなるもう一つの要因となっている。
</t>
    <rPh sb="157" eb="159">
      <t>ガンキン</t>
    </rPh>
    <rPh sb="248" eb="249">
      <t>カンガ</t>
    </rPh>
    <rPh sb="264" eb="267">
      <t>サクネンド</t>
    </rPh>
    <rPh sb="268" eb="270">
      <t>ヒカク</t>
    </rPh>
    <rPh sb="272" eb="274">
      <t>ゾウカ</t>
    </rPh>
    <rPh sb="291" eb="293">
      <t>ゾウカ</t>
    </rPh>
    <rPh sb="309" eb="311">
      <t>ブンボ</t>
    </rPh>
    <rPh sb="314" eb="317">
      <t>ハイスイリョウ</t>
    </rPh>
    <rPh sb="318" eb="320">
      <t>ゾウカ</t>
    </rPh>
    <rPh sb="321" eb="324">
      <t>ユウシュウリツ</t>
    </rPh>
    <rPh sb="325" eb="326">
      <t>ヒク</t>
    </rPh>
    <rPh sb="331" eb="332">
      <t>ヒト</t>
    </rPh>
    <rPh sb="334" eb="336">
      <t>ヨウイン</t>
    </rPh>
    <phoneticPr fontId="4"/>
  </si>
  <si>
    <t>　令和2年度決算の経常収支比率は100％以上であり累積欠損金も出ておらず経営の健全性を維持してきているが、毎期の償還元金が高額となっているため、これからも経費削減に取り組んでいく。
　資産の老朽化対策としては、有収率が低い要因となっている耐用年数を超えた水道管の更新及び施設の機器の更新を計画的に進めていく予定である。なお、更新に必要な財源は経常費用からの捻出が困難なため起債に頼らざるを得ない状態である。
　また今後、給水人口の減少に伴い水需要の減少が予測されることから施設のスペックダウンや投資の平準化も図りながら経営の健全化に努めていく。</t>
    <rPh sb="1" eb="3">
      <t>レイワ</t>
    </rPh>
    <rPh sb="4" eb="6">
      <t>ネンド</t>
    </rPh>
    <rPh sb="6" eb="8">
      <t>ケッサン</t>
    </rPh>
    <rPh sb="25" eb="27">
      <t>ルイセキ</t>
    </rPh>
    <rPh sb="27" eb="30">
      <t>ケッソンキン</t>
    </rPh>
    <rPh sb="31" eb="32">
      <t>デ</t>
    </rPh>
    <rPh sb="53" eb="55">
      <t>マイキ</t>
    </rPh>
    <rPh sb="56" eb="58">
      <t>ショウカン</t>
    </rPh>
    <rPh sb="58" eb="60">
      <t>ガンキン</t>
    </rPh>
    <rPh sb="61" eb="63">
      <t>コウガク</t>
    </rPh>
    <rPh sb="77" eb="79">
      <t>ケイヒ</t>
    </rPh>
    <rPh sb="79" eb="81">
      <t>サクゲン</t>
    </rPh>
    <rPh sb="82" eb="83">
      <t>ト</t>
    </rPh>
    <rPh sb="84" eb="85">
      <t>ク</t>
    </rPh>
    <rPh sb="92" eb="94">
      <t>シサン</t>
    </rPh>
    <rPh sb="95" eb="98">
      <t>ロウキュウカ</t>
    </rPh>
    <rPh sb="98" eb="100">
      <t>タイサク</t>
    </rPh>
    <rPh sb="105" eb="108">
      <t>ユウシュウリツ</t>
    </rPh>
    <rPh sb="109" eb="110">
      <t>ヒク</t>
    </rPh>
    <rPh sb="111" eb="113">
      <t>ヨウイン</t>
    </rPh>
    <rPh sb="119" eb="121">
      <t>タイヨウ</t>
    </rPh>
    <rPh sb="121" eb="123">
      <t>ネンスウ</t>
    </rPh>
    <rPh sb="124" eb="125">
      <t>コ</t>
    </rPh>
    <rPh sb="127" eb="129">
      <t>スイドウ</t>
    </rPh>
    <rPh sb="129" eb="130">
      <t>カン</t>
    </rPh>
    <rPh sb="131" eb="133">
      <t>コウシン</t>
    </rPh>
    <rPh sb="133" eb="134">
      <t>オヨ</t>
    </rPh>
    <rPh sb="135" eb="137">
      <t>シセツ</t>
    </rPh>
    <rPh sb="138" eb="140">
      <t>キキ</t>
    </rPh>
    <rPh sb="141" eb="143">
      <t>コウシン</t>
    </rPh>
    <rPh sb="144" eb="146">
      <t>ケイカク</t>
    </rPh>
    <rPh sb="146" eb="147">
      <t>テキ</t>
    </rPh>
    <rPh sb="148" eb="149">
      <t>スス</t>
    </rPh>
    <rPh sb="153" eb="155">
      <t>ヨテイ</t>
    </rPh>
    <rPh sb="162" eb="164">
      <t>コウシン</t>
    </rPh>
    <rPh sb="165" eb="167">
      <t>ヒツヨウ</t>
    </rPh>
    <rPh sb="168" eb="170">
      <t>ザイゲン</t>
    </rPh>
    <rPh sb="171" eb="173">
      <t>ケイジョウ</t>
    </rPh>
    <rPh sb="173" eb="175">
      <t>ヒヨウ</t>
    </rPh>
    <rPh sb="178" eb="180">
      <t>ネンシュツ</t>
    </rPh>
    <rPh sb="181" eb="183">
      <t>コンナン</t>
    </rPh>
    <rPh sb="186" eb="188">
      <t>キサイ</t>
    </rPh>
    <rPh sb="189" eb="190">
      <t>タヨ</t>
    </rPh>
    <rPh sb="194" eb="195">
      <t>エ</t>
    </rPh>
    <rPh sb="197" eb="199">
      <t>ジョウタイ</t>
    </rPh>
    <rPh sb="207" eb="209">
      <t>コンゴ</t>
    </rPh>
    <rPh sb="210" eb="212">
      <t>キュウスイ</t>
    </rPh>
    <rPh sb="212" eb="214">
      <t>ジンコウ</t>
    </rPh>
    <rPh sb="215" eb="217">
      <t>ゲンショウ</t>
    </rPh>
    <rPh sb="218" eb="219">
      <t>トモナ</t>
    </rPh>
    <rPh sb="220" eb="221">
      <t>ミズ</t>
    </rPh>
    <rPh sb="221" eb="223">
      <t>ジュヨウ</t>
    </rPh>
    <rPh sb="224" eb="226">
      <t>ゲンショウ</t>
    </rPh>
    <rPh sb="227" eb="229">
      <t>ヨソク</t>
    </rPh>
    <rPh sb="236" eb="238">
      <t>シセツ</t>
    </rPh>
    <rPh sb="247" eb="249">
      <t>トウシ</t>
    </rPh>
    <rPh sb="250" eb="253">
      <t>ヘイジュンカ</t>
    </rPh>
    <rPh sb="254" eb="255">
      <t>ハカ</t>
    </rPh>
    <rPh sb="259" eb="261">
      <t>ケイエイ</t>
    </rPh>
    <rPh sb="262" eb="265">
      <t>ケンゼンカ</t>
    </rPh>
    <rPh sb="266" eb="26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</si>
</sst>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c:v>
                </c:pt>
                <c:pt idx="1">
                  <c:v>0.05</c:v>
                </c:pt>
                <c:pt idx="2">
                  <c:v>7.0000000000000007E-2</c:v>
                </c:pt>
                <c:pt idx="3">
                  <c:v>0.03</c:v>
                </c:pt>
                <c:pt idx="4">
                  <c:v>0.05</c:v>
                </c:pt>
              </c:numCache>
            </c:numRef>
          </c:val>
          <c:extLst>
            <c:ext xmlns:c16="http://schemas.microsoft.com/office/drawing/2014/chart" uri="{C3380CC4-5D6E-409C-BE32-E72D297353CC}">
              <c16:uniqueId val="{00000000-9874-42B0-9A67-573194D8AAF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0.47</c:v>
                </c:pt>
                <c:pt idx="4">
                  <c:v>0.4</c:v>
                </c:pt>
              </c:numCache>
            </c:numRef>
          </c:val>
          <c:smooth val="0"/>
          <c:extLst>
            <c:ext xmlns:c16="http://schemas.microsoft.com/office/drawing/2014/chart" uri="{C3380CC4-5D6E-409C-BE32-E72D297353CC}">
              <c16:uniqueId val="{00000001-9874-42B0-9A67-573194D8AAF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49.43</c:v>
                </c:pt>
                <c:pt idx="1">
                  <c:v>49.26</c:v>
                </c:pt>
                <c:pt idx="2">
                  <c:v>48.71</c:v>
                </c:pt>
                <c:pt idx="3">
                  <c:v>47.22</c:v>
                </c:pt>
                <c:pt idx="4">
                  <c:v>48.45</c:v>
                </c:pt>
              </c:numCache>
            </c:numRef>
          </c:val>
          <c:extLst>
            <c:ext xmlns:c16="http://schemas.microsoft.com/office/drawing/2014/chart" uri="{C3380CC4-5D6E-409C-BE32-E72D297353CC}">
              <c16:uniqueId val="{00000000-D7F7-4F91-AC92-B84FB2D890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49.64</c:v>
                </c:pt>
                <c:pt idx="4">
                  <c:v>49.38</c:v>
                </c:pt>
              </c:numCache>
            </c:numRef>
          </c:val>
          <c:smooth val="0"/>
          <c:extLst>
            <c:ext xmlns:c16="http://schemas.microsoft.com/office/drawing/2014/chart" uri="{C3380CC4-5D6E-409C-BE32-E72D297353CC}">
              <c16:uniqueId val="{00000001-D7F7-4F91-AC92-B84FB2D890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63.65</c:v>
                </c:pt>
                <c:pt idx="1">
                  <c:v>63.12</c:v>
                </c:pt>
                <c:pt idx="2">
                  <c:v>62.27</c:v>
                </c:pt>
                <c:pt idx="3">
                  <c:v>63.82</c:v>
                </c:pt>
                <c:pt idx="4">
                  <c:v>62.77</c:v>
                </c:pt>
              </c:numCache>
            </c:numRef>
          </c:val>
          <c:extLst>
            <c:ext xmlns:c16="http://schemas.microsoft.com/office/drawing/2014/chart" uri="{C3380CC4-5D6E-409C-BE32-E72D297353CC}">
              <c16:uniqueId val="{00000000-1AD5-484A-8EBE-D8CDB6798F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78.09</c:v>
                </c:pt>
                <c:pt idx="4">
                  <c:v>78.010000000000005</c:v>
                </c:pt>
              </c:numCache>
            </c:numRef>
          </c:val>
          <c:smooth val="0"/>
          <c:extLst>
            <c:ext xmlns:c16="http://schemas.microsoft.com/office/drawing/2014/chart" uri="{C3380CC4-5D6E-409C-BE32-E72D297353CC}">
              <c16:uniqueId val="{00000001-1AD5-484A-8EBE-D8CDB6798F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126.74</c:v>
                </c:pt>
                <c:pt idx="1">
                  <c:v>125.59</c:v>
                </c:pt>
                <c:pt idx="2">
                  <c:v>128.13</c:v>
                </c:pt>
                <c:pt idx="3">
                  <c:v>127.38</c:v>
                </c:pt>
                <c:pt idx="4">
                  <c:v>128.86000000000001</c:v>
                </c:pt>
              </c:numCache>
            </c:numRef>
          </c:val>
          <c:extLst>
            <c:ext xmlns:c16="http://schemas.microsoft.com/office/drawing/2014/chart" uri="{C3380CC4-5D6E-409C-BE32-E72D297353CC}">
              <c16:uniqueId val="{00000000-8C73-4D2A-843D-F0DBBDCAEF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104.35</c:v>
                </c:pt>
                <c:pt idx="4">
                  <c:v>105.34</c:v>
                </c:pt>
              </c:numCache>
            </c:numRef>
          </c:val>
          <c:smooth val="0"/>
          <c:extLst>
            <c:ext xmlns:c16="http://schemas.microsoft.com/office/drawing/2014/chart" uri="{C3380CC4-5D6E-409C-BE32-E72D297353CC}">
              <c16:uniqueId val="{00000001-8C73-4D2A-843D-F0DBBDCAEF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42.57</c:v>
                </c:pt>
                <c:pt idx="1">
                  <c:v>44.5</c:v>
                </c:pt>
                <c:pt idx="2">
                  <c:v>46.4</c:v>
                </c:pt>
                <c:pt idx="3">
                  <c:v>48.16</c:v>
                </c:pt>
                <c:pt idx="4">
                  <c:v>49.91</c:v>
                </c:pt>
              </c:numCache>
            </c:numRef>
          </c:val>
          <c:extLst>
            <c:ext xmlns:c16="http://schemas.microsoft.com/office/drawing/2014/chart" uri="{C3380CC4-5D6E-409C-BE32-E72D297353CC}">
              <c16:uniqueId val="{00000000-B26C-44AC-9D49-F752044B80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47.31</c:v>
                </c:pt>
                <c:pt idx="4">
                  <c:v>47.5</c:v>
                </c:pt>
              </c:numCache>
            </c:numRef>
          </c:val>
          <c:smooth val="0"/>
          <c:extLst>
            <c:ext xmlns:c16="http://schemas.microsoft.com/office/drawing/2014/chart" uri="{C3380CC4-5D6E-409C-BE32-E72D297353CC}">
              <c16:uniqueId val="{00000001-B26C-44AC-9D49-F752044B80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17.88</c:v>
                </c:pt>
                <c:pt idx="1">
                  <c:v>19.11</c:v>
                </c:pt>
                <c:pt idx="2">
                  <c:v>20.72</c:v>
                </c:pt>
                <c:pt idx="3">
                  <c:v>20.72</c:v>
                </c:pt>
                <c:pt idx="4">
                  <c:v>20.67</c:v>
                </c:pt>
              </c:numCache>
            </c:numRef>
          </c:val>
          <c:extLst>
            <c:ext xmlns:c16="http://schemas.microsoft.com/office/drawing/2014/chart" uri="{C3380CC4-5D6E-409C-BE32-E72D297353CC}">
              <c16:uniqueId val="{00000000-E796-4CB4-8F72-43811FFA1C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16.77</c:v>
                </c:pt>
                <c:pt idx="4">
                  <c:v>17.399999999999999</c:v>
                </c:pt>
              </c:numCache>
            </c:numRef>
          </c:val>
          <c:smooth val="0"/>
          <c:extLst>
            <c:ext xmlns:c16="http://schemas.microsoft.com/office/drawing/2014/chart" uri="{C3380CC4-5D6E-409C-BE32-E72D297353CC}">
              <c16:uniqueId val="{00000001-E796-4CB4-8F72-43811FFA1C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89-4FE1-9BDC-36388DD1AF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21.69</c:v>
                </c:pt>
                <c:pt idx="4">
                  <c:v>24.04</c:v>
                </c:pt>
              </c:numCache>
            </c:numRef>
          </c:val>
          <c:smooth val="0"/>
          <c:extLst>
            <c:ext xmlns:c16="http://schemas.microsoft.com/office/drawing/2014/chart" uri="{C3380CC4-5D6E-409C-BE32-E72D297353CC}">
              <c16:uniqueId val="{00000001-2689-4FE1-9BDC-36388DD1AF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13.28</c:v>
                </c:pt>
                <c:pt idx="1">
                  <c:v>16.420000000000002</c:v>
                </c:pt>
                <c:pt idx="2">
                  <c:v>14.15</c:v>
                </c:pt>
                <c:pt idx="3">
                  <c:v>16.350000000000001</c:v>
                </c:pt>
                <c:pt idx="4">
                  <c:v>25.13</c:v>
                </c:pt>
              </c:numCache>
            </c:numRef>
          </c:val>
          <c:extLst>
            <c:ext xmlns:c16="http://schemas.microsoft.com/office/drawing/2014/chart" uri="{C3380CC4-5D6E-409C-BE32-E72D297353CC}">
              <c16:uniqueId val="{00000000-744C-4013-8F28-3DB23C80CE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301.04000000000002</c:v>
                </c:pt>
                <c:pt idx="4">
                  <c:v>305.08</c:v>
                </c:pt>
              </c:numCache>
            </c:numRef>
          </c:val>
          <c:smooth val="0"/>
          <c:extLst>
            <c:ext xmlns:c16="http://schemas.microsoft.com/office/drawing/2014/chart" uri="{C3380CC4-5D6E-409C-BE32-E72D297353CC}">
              <c16:uniqueId val="{00000001-744C-4013-8F28-3DB23C80CE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1175.28</c:v>
                </c:pt>
                <c:pt idx="1">
                  <c:v>1110.52</c:v>
                </c:pt>
                <c:pt idx="2">
                  <c:v>1043.0999999999999</c:v>
                </c:pt>
                <c:pt idx="3">
                  <c:v>970.07</c:v>
                </c:pt>
                <c:pt idx="4">
                  <c:v>922.38</c:v>
                </c:pt>
              </c:numCache>
            </c:numRef>
          </c:val>
          <c:extLst>
            <c:ext xmlns:c16="http://schemas.microsoft.com/office/drawing/2014/chart" uri="{C3380CC4-5D6E-409C-BE32-E72D297353CC}">
              <c16:uniqueId val="{00000000-9A8B-4D94-9FDD-C9AAF9F12A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551.62</c:v>
                </c:pt>
                <c:pt idx="4">
                  <c:v>585.59</c:v>
                </c:pt>
              </c:numCache>
            </c:numRef>
          </c:val>
          <c:smooth val="0"/>
          <c:extLst>
            <c:ext xmlns:c16="http://schemas.microsoft.com/office/drawing/2014/chart" uri="{C3380CC4-5D6E-409C-BE32-E72D297353CC}">
              <c16:uniqueId val="{00000001-9A8B-4D94-9FDD-C9AAF9F12A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77.61</c:v>
                </c:pt>
                <c:pt idx="1">
                  <c:v>77.33</c:v>
                </c:pt>
                <c:pt idx="2">
                  <c:v>81.069999999999993</c:v>
                </c:pt>
                <c:pt idx="3">
                  <c:v>83.02</c:v>
                </c:pt>
                <c:pt idx="4">
                  <c:v>85.13</c:v>
                </c:pt>
              </c:numCache>
            </c:numRef>
          </c:val>
          <c:extLst>
            <c:ext xmlns:c16="http://schemas.microsoft.com/office/drawing/2014/chart" uri="{C3380CC4-5D6E-409C-BE32-E72D297353CC}">
              <c16:uniqueId val="{00000000-13D9-49C5-849B-72EBA36BB4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87.11</c:v>
                </c:pt>
                <c:pt idx="4">
                  <c:v>82.78</c:v>
                </c:pt>
              </c:numCache>
            </c:numRef>
          </c:val>
          <c:smooth val="0"/>
          <c:extLst>
            <c:ext xmlns:c16="http://schemas.microsoft.com/office/drawing/2014/chart" uri="{C3380CC4-5D6E-409C-BE32-E72D297353CC}">
              <c16:uniqueId val="{00000001-13D9-49C5-849B-72EBA36BB4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416.27</c:v>
                </c:pt>
                <c:pt idx="1">
                  <c:v>414.31</c:v>
                </c:pt>
                <c:pt idx="2">
                  <c:v>397.96</c:v>
                </c:pt>
                <c:pt idx="3">
                  <c:v>387.59</c:v>
                </c:pt>
                <c:pt idx="4">
                  <c:v>368</c:v>
                </c:pt>
              </c:numCache>
            </c:numRef>
          </c:val>
          <c:extLst>
            <c:ext xmlns:c16="http://schemas.microsoft.com/office/drawing/2014/chart" uri="{C3380CC4-5D6E-409C-BE32-E72D297353CC}">
              <c16:uniqueId val="{00000000-FB1A-4A77-8EE7-387D2EF550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223.98</c:v>
                </c:pt>
                <c:pt idx="4">
                  <c:v>225.09</c:v>
                </c:pt>
              </c:numCache>
            </c:numRef>
          </c:val>
          <c:smooth val="0"/>
          <c:extLst>
            <c:ext xmlns:c16="http://schemas.microsoft.com/office/drawing/2014/chart" uri="{C3380CC4-5D6E-409C-BE32-E72D297353CC}">
              <c16:uniqueId val="{00000001-FB1A-4A77-8EE7-387D2EF550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久吉ダム水道企業団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51.28</v>
      </c>
      <c r="J10" s="53"/>
      <c r="K10" s="53"/>
      <c r="L10" s="53"/>
      <c r="M10" s="53"/>
      <c r="N10" s="53"/>
      <c r="O10" s="64"/>
      <c r="P10" s="54">
        <f>データ!$P$6</f>
        <v>85.41</v>
      </c>
      <c r="Q10" s="54"/>
      <c r="R10" s="54"/>
      <c r="S10" s="54"/>
      <c r="T10" s="54"/>
      <c r="U10" s="54"/>
      <c r="V10" s="54"/>
      <c r="W10" s="61">
        <f>データ!$Q$6</f>
        <v>5921</v>
      </c>
      <c r="X10" s="61"/>
      <c r="Y10" s="61"/>
      <c r="Z10" s="61"/>
      <c r="AA10" s="61"/>
      <c r="AB10" s="61"/>
      <c r="AC10" s="61"/>
      <c r="AD10" s="2"/>
      <c r="AE10" s="2"/>
      <c r="AF10" s="2"/>
      <c r="AG10" s="2"/>
      <c r="AH10" s="4"/>
      <c r="AI10" s="4"/>
      <c r="AJ10" s="4"/>
      <c r="AK10" s="4"/>
      <c r="AL10" s="61">
        <f>データ!$U$6</f>
        <v>9639</v>
      </c>
      <c r="AM10" s="61"/>
      <c r="AN10" s="61"/>
      <c r="AO10" s="61"/>
      <c r="AP10" s="61"/>
      <c r="AQ10" s="61"/>
      <c r="AR10" s="61"/>
      <c r="AS10" s="61"/>
      <c r="AT10" s="52">
        <f>データ!$V$6</f>
        <v>14.04</v>
      </c>
      <c r="AU10" s="53"/>
      <c r="AV10" s="53"/>
      <c r="AW10" s="53"/>
      <c r="AX10" s="53"/>
      <c r="AY10" s="53"/>
      <c r="AZ10" s="53"/>
      <c r="BA10" s="53"/>
      <c r="BB10" s="54">
        <f>データ!$W$6</f>
        <v>686.54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87"/>
      <c r="BN16" s="87"/>
      <c r="BO16" s="87"/>
      <c r="BP16" s="87"/>
      <c r="BQ16" s="87"/>
      <c r="BR16" s="87"/>
      <c r="BS16" s="87"/>
      <c r="BT16" s="87"/>
      <c r="BU16" s="87"/>
      <c r="BV16" s="87"/>
      <c r="BW16" s="87"/>
      <c r="BX16" s="87"/>
      <c r="BY16" s="87"/>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87"/>
      <c r="BN17" s="87"/>
      <c r="BO17" s="87"/>
      <c r="BP17" s="87"/>
      <c r="BQ17" s="87"/>
      <c r="BR17" s="87"/>
      <c r="BS17" s="87"/>
      <c r="BT17" s="87"/>
      <c r="BU17" s="87"/>
      <c r="BV17" s="87"/>
      <c r="BW17" s="87"/>
      <c r="BX17" s="87"/>
      <c r="BY17" s="87"/>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87"/>
      <c r="BN18" s="87"/>
      <c r="BO18" s="87"/>
      <c r="BP18" s="87"/>
      <c r="BQ18" s="87"/>
      <c r="BR18" s="87"/>
      <c r="BS18" s="87"/>
      <c r="BT18" s="87"/>
      <c r="BU18" s="87"/>
      <c r="BV18" s="87"/>
      <c r="BW18" s="87"/>
      <c r="BX18" s="87"/>
      <c r="BY18" s="87"/>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87"/>
      <c r="BN19" s="87"/>
      <c r="BO19" s="87"/>
      <c r="BP19" s="87"/>
      <c r="BQ19" s="87"/>
      <c r="BR19" s="87"/>
      <c r="BS19" s="87"/>
      <c r="BT19" s="87"/>
      <c r="BU19" s="87"/>
      <c r="BV19" s="87"/>
      <c r="BW19" s="87"/>
      <c r="BX19" s="87"/>
      <c r="BY19" s="87"/>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87"/>
      <c r="BN20" s="87"/>
      <c r="BO20" s="87"/>
      <c r="BP20" s="87"/>
      <c r="BQ20" s="87"/>
      <c r="BR20" s="87"/>
      <c r="BS20" s="87"/>
      <c r="BT20" s="87"/>
      <c r="BU20" s="87"/>
      <c r="BV20" s="87"/>
      <c r="BW20" s="87"/>
      <c r="BX20" s="87"/>
      <c r="BY20" s="87"/>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87"/>
      <c r="BN21" s="87"/>
      <c r="BO21" s="87"/>
      <c r="BP21" s="87"/>
      <c r="BQ21" s="87"/>
      <c r="BR21" s="87"/>
      <c r="BS21" s="87"/>
      <c r="BT21" s="87"/>
      <c r="BU21" s="87"/>
      <c r="BV21" s="87"/>
      <c r="BW21" s="87"/>
      <c r="BX21" s="87"/>
      <c r="BY21" s="87"/>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87"/>
      <c r="BN22" s="87"/>
      <c r="BO22" s="87"/>
      <c r="BP22" s="87"/>
      <c r="BQ22" s="87"/>
      <c r="BR22" s="87"/>
      <c r="BS22" s="87"/>
      <c r="BT22" s="87"/>
      <c r="BU22" s="87"/>
      <c r="BV22" s="87"/>
      <c r="BW22" s="87"/>
      <c r="BX22" s="87"/>
      <c r="BY22" s="87"/>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87"/>
      <c r="BN23" s="87"/>
      <c r="BO23" s="87"/>
      <c r="BP23" s="87"/>
      <c r="BQ23" s="87"/>
      <c r="BR23" s="87"/>
      <c r="BS23" s="87"/>
      <c r="BT23" s="87"/>
      <c r="BU23" s="87"/>
      <c r="BV23" s="87"/>
      <c r="BW23" s="87"/>
      <c r="BX23" s="87"/>
      <c r="BY23" s="87"/>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87"/>
      <c r="BN24" s="87"/>
      <c r="BO24" s="87"/>
      <c r="BP24" s="87"/>
      <c r="BQ24" s="87"/>
      <c r="BR24" s="87"/>
      <c r="BS24" s="87"/>
      <c r="BT24" s="87"/>
      <c r="BU24" s="87"/>
      <c r="BV24" s="87"/>
      <c r="BW24" s="87"/>
      <c r="BX24" s="87"/>
      <c r="BY24" s="87"/>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87"/>
      <c r="BN25" s="87"/>
      <c r="BO25" s="87"/>
      <c r="BP25" s="87"/>
      <c r="BQ25" s="87"/>
      <c r="BR25" s="87"/>
      <c r="BS25" s="87"/>
      <c r="BT25" s="87"/>
      <c r="BU25" s="87"/>
      <c r="BV25" s="87"/>
      <c r="BW25" s="87"/>
      <c r="BX25" s="87"/>
      <c r="BY25" s="87"/>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87"/>
      <c r="BN26" s="87"/>
      <c r="BO26" s="87"/>
      <c r="BP26" s="87"/>
      <c r="BQ26" s="87"/>
      <c r="BR26" s="87"/>
      <c r="BS26" s="87"/>
      <c r="BT26" s="87"/>
      <c r="BU26" s="87"/>
      <c r="BV26" s="87"/>
      <c r="BW26" s="87"/>
      <c r="BX26" s="87"/>
      <c r="BY26" s="87"/>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87"/>
      <c r="BN27" s="87"/>
      <c r="BO27" s="87"/>
      <c r="BP27" s="87"/>
      <c r="BQ27" s="87"/>
      <c r="BR27" s="87"/>
      <c r="BS27" s="87"/>
      <c r="BT27" s="87"/>
      <c r="BU27" s="87"/>
      <c r="BV27" s="87"/>
      <c r="BW27" s="87"/>
      <c r="BX27" s="87"/>
      <c r="BY27" s="87"/>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87"/>
      <c r="BN28" s="87"/>
      <c r="BO28" s="87"/>
      <c r="BP28" s="87"/>
      <c r="BQ28" s="87"/>
      <c r="BR28" s="87"/>
      <c r="BS28" s="87"/>
      <c r="BT28" s="87"/>
      <c r="BU28" s="87"/>
      <c r="BV28" s="87"/>
      <c r="BW28" s="87"/>
      <c r="BX28" s="87"/>
      <c r="BY28" s="87"/>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87"/>
      <c r="BN29" s="87"/>
      <c r="BO29" s="87"/>
      <c r="BP29" s="87"/>
      <c r="BQ29" s="87"/>
      <c r="BR29" s="87"/>
      <c r="BS29" s="87"/>
      <c r="BT29" s="87"/>
      <c r="BU29" s="87"/>
      <c r="BV29" s="87"/>
      <c r="BW29" s="87"/>
      <c r="BX29" s="87"/>
      <c r="BY29" s="87"/>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87"/>
      <c r="BN30" s="87"/>
      <c r="BO30" s="87"/>
      <c r="BP30" s="87"/>
      <c r="BQ30" s="87"/>
      <c r="BR30" s="87"/>
      <c r="BS30" s="87"/>
      <c r="BT30" s="87"/>
      <c r="BU30" s="87"/>
      <c r="BV30" s="87"/>
      <c r="BW30" s="87"/>
      <c r="BX30" s="87"/>
      <c r="BY30" s="87"/>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87"/>
      <c r="BN31" s="87"/>
      <c r="BO31" s="87"/>
      <c r="BP31" s="87"/>
      <c r="BQ31" s="87"/>
      <c r="BR31" s="87"/>
      <c r="BS31" s="87"/>
      <c r="BT31" s="87"/>
      <c r="BU31" s="87"/>
      <c r="BV31" s="87"/>
      <c r="BW31" s="87"/>
      <c r="BX31" s="87"/>
      <c r="BY31" s="87"/>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87"/>
      <c r="BN32" s="87"/>
      <c r="BO32" s="87"/>
      <c r="BP32" s="87"/>
      <c r="BQ32" s="87"/>
      <c r="BR32" s="87"/>
      <c r="BS32" s="87"/>
      <c r="BT32" s="87"/>
      <c r="BU32" s="87"/>
      <c r="BV32" s="87"/>
      <c r="BW32" s="87"/>
      <c r="BX32" s="87"/>
      <c r="BY32" s="87"/>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87"/>
      <c r="BN33" s="87"/>
      <c r="BO33" s="87"/>
      <c r="BP33" s="87"/>
      <c r="BQ33" s="87"/>
      <c r="BR33" s="87"/>
      <c r="BS33" s="87"/>
      <c r="BT33" s="87"/>
      <c r="BU33" s="87"/>
      <c r="BV33" s="87"/>
      <c r="BW33" s="87"/>
      <c r="BX33" s="87"/>
      <c r="BY33" s="87"/>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87"/>
      <c r="BN34" s="87"/>
      <c r="BO34" s="87"/>
      <c r="BP34" s="87"/>
      <c r="BQ34" s="87"/>
      <c r="BR34" s="87"/>
      <c r="BS34" s="87"/>
      <c r="BT34" s="87"/>
      <c r="BU34" s="87"/>
      <c r="BV34" s="87"/>
      <c r="BW34" s="87"/>
      <c r="BX34" s="87"/>
      <c r="BY34" s="87"/>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87"/>
      <c r="BN35" s="87"/>
      <c r="BO35" s="87"/>
      <c r="BP35" s="87"/>
      <c r="BQ35" s="87"/>
      <c r="BR35" s="87"/>
      <c r="BS35" s="87"/>
      <c r="BT35" s="87"/>
      <c r="BU35" s="87"/>
      <c r="BV35" s="87"/>
      <c r="BW35" s="87"/>
      <c r="BX35" s="87"/>
      <c r="BY35" s="87"/>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87"/>
      <c r="BN36" s="87"/>
      <c r="BO36" s="87"/>
      <c r="BP36" s="87"/>
      <c r="BQ36" s="87"/>
      <c r="BR36" s="87"/>
      <c r="BS36" s="87"/>
      <c r="BT36" s="87"/>
      <c r="BU36" s="87"/>
      <c r="BV36" s="87"/>
      <c r="BW36" s="87"/>
      <c r="BX36" s="87"/>
      <c r="BY36" s="87"/>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87"/>
      <c r="BN37" s="87"/>
      <c r="BO37" s="87"/>
      <c r="BP37" s="87"/>
      <c r="BQ37" s="87"/>
      <c r="BR37" s="87"/>
      <c r="BS37" s="87"/>
      <c r="BT37" s="87"/>
      <c r="BU37" s="87"/>
      <c r="BV37" s="87"/>
      <c r="BW37" s="87"/>
      <c r="BX37" s="87"/>
      <c r="BY37" s="87"/>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87"/>
      <c r="BN38" s="87"/>
      <c r="BO38" s="87"/>
      <c r="BP38" s="87"/>
      <c r="BQ38" s="87"/>
      <c r="BR38" s="87"/>
      <c r="BS38" s="87"/>
      <c r="BT38" s="87"/>
      <c r="BU38" s="87"/>
      <c r="BV38" s="87"/>
      <c r="BW38" s="87"/>
      <c r="BX38" s="87"/>
      <c r="BY38" s="87"/>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87"/>
      <c r="BN39" s="87"/>
      <c r="BO39" s="87"/>
      <c r="BP39" s="87"/>
      <c r="BQ39" s="87"/>
      <c r="BR39" s="87"/>
      <c r="BS39" s="87"/>
      <c r="BT39" s="87"/>
      <c r="BU39" s="87"/>
      <c r="BV39" s="87"/>
      <c r="BW39" s="87"/>
      <c r="BX39" s="87"/>
      <c r="BY39" s="87"/>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87"/>
      <c r="BN40" s="87"/>
      <c r="BO40" s="87"/>
      <c r="BP40" s="87"/>
      <c r="BQ40" s="87"/>
      <c r="BR40" s="87"/>
      <c r="BS40" s="87"/>
      <c r="BT40" s="87"/>
      <c r="BU40" s="87"/>
      <c r="BV40" s="87"/>
      <c r="BW40" s="87"/>
      <c r="BX40" s="87"/>
      <c r="BY40" s="87"/>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87"/>
      <c r="BN41" s="87"/>
      <c r="BO41" s="87"/>
      <c r="BP41" s="87"/>
      <c r="BQ41" s="87"/>
      <c r="BR41" s="87"/>
      <c r="BS41" s="87"/>
      <c r="BT41" s="87"/>
      <c r="BU41" s="87"/>
      <c r="BV41" s="87"/>
      <c r="BW41" s="87"/>
      <c r="BX41" s="87"/>
      <c r="BY41" s="87"/>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87"/>
      <c r="BN42" s="87"/>
      <c r="BO42" s="87"/>
      <c r="BP42" s="87"/>
      <c r="BQ42" s="87"/>
      <c r="BR42" s="87"/>
      <c r="BS42" s="87"/>
      <c r="BT42" s="87"/>
      <c r="BU42" s="87"/>
      <c r="BV42" s="87"/>
      <c r="BW42" s="87"/>
      <c r="BX42" s="87"/>
      <c r="BY42" s="87"/>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87"/>
      <c r="BN43" s="87"/>
      <c r="BO43" s="87"/>
      <c r="BP43" s="87"/>
      <c r="BQ43" s="87"/>
      <c r="BR43" s="87"/>
      <c r="BS43" s="87"/>
      <c r="BT43" s="87"/>
      <c r="BU43" s="87"/>
      <c r="BV43" s="87"/>
      <c r="BW43" s="87"/>
      <c r="BX43" s="87"/>
      <c r="BY43" s="87"/>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87"/>
      <c r="BN44" s="87"/>
      <c r="BO44" s="87"/>
      <c r="BP44" s="87"/>
      <c r="BQ44" s="87"/>
      <c r="BR44" s="87"/>
      <c r="BS44" s="87"/>
      <c r="BT44" s="87"/>
      <c r="BU44" s="87"/>
      <c r="BV44" s="87"/>
      <c r="BW44" s="87"/>
      <c r="BX44" s="87"/>
      <c r="BY44" s="87"/>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cqmihK/ek+WwrQQO1V0G+KCQkA/emS5JRu5XoL/xf36FgrVkKe/fEh6EnpAMS4+JkdgF8SaP/GDbLpz7RzpbA==" saltValue="G5DexYk6dJLxcUkdJMtq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28681</v>
      </c>
      <c r="D6" s="34">
        <f t="shared" si="3"/>
        <v>46</v>
      </c>
      <c r="E6" s="34">
        <f t="shared" si="3"/>
        <v>1</v>
      </c>
      <c r="F6" s="34">
        <f t="shared" si="3"/>
        <v>0</v>
      </c>
      <c r="G6" s="34">
        <f t="shared" si="3"/>
        <v>1</v>
      </c>
      <c r="H6" s="34" t="str">
        <f t="shared" si="3"/>
        <v>青森県　久吉ダム水道企業団</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51.28</v>
      </c>
      <c r="P6" s="35">
        <f t="shared" si="3"/>
        <v>85.41</v>
      </c>
      <c r="Q6" s="35">
        <f t="shared" si="3"/>
        <v>5921</v>
      </c>
      <c r="R6" s="35" t="str">
        <f t="shared" si="3"/>
        <v>-</v>
      </c>
      <c r="S6" s="35" t="str">
        <f t="shared" si="3"/>
        <v>-</v>
      </c>
      <c r="T6" s="35" t="str">
        <f t="shared" si="3"/>
        <v>-</v>
      </c>
      <c r="U6" s="35">
        <f t="shared" si="3"/>
        <v>9639</v>
      </c>
      <c r="V6" s="35">
        <f t="shared" si="3"/>
        <v>14.04</v>
      </c>
      <c r="W6" s="35">
        <f t="shared" si="3"/>
        <v>686.54</v>
      </c>
      <c r="X6" s="36">
        <f>IF(X7="",NA(),X7)</f>
        <v>126.74</v>
      </c>
      <c r="Y6" s="36">
        <f t="shared" ref="Y6:AG6" si="4">IF(Y7="",NA(),Y7)</f>
        <v>125.59</v>
      </c>
      <c r="Z6" s="36">
        <f t="shared" si="4"/>
        <v>128.13</v>
      </c>
      <c r="AA6" s="36">
        <f t="shared" si="4"/>
        <v>127.38</v>
      </c>
      <c r="AB6" s="36">
        <f t="shared" si="4"/>
        <v>128.86000000000001</v>
      </c>
      <c r="AC6" s="36">
        <f t="shared" si="4"/>
        <v>111.34</v>
      </c>
      <c r="AD6" s="36">
        <f t="shared" si="4"/>
        <v>110.02</v>
      </c>
      <c r="AE6" s="36">
        <f t="shared" si="4"/>
        <v>108.76</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21.69</v>
      </c>
      <c r="AR6" s="36">
        <f t="shared" si="5"/>
        <v>24.04</v>
      </c>
      <c r="AS6" s="35" t="str">
        <f>IF(AS7="","",IF(AS7="-","【-】","【"&amp;SUBSTITUTE(TEXT(AS7,"#,##0.00"),"-","△")&amp;"】"))</f>
        <v>【1.15】</v>
      </c>
      <c r="AT6" s="36">
        <f>IF(AT7="",NA(),AT7)</f>
        <v>13.28</v>
      </c>
      <c r="AU6" s="36">
        <f t="shared" ref="AU6:BC6" si="6">IF(AU7="",NA(),AU7)</f>
        <v>16.420000000000002</v>
      </c>
      <c r="AV6" s="36">
        <f t="shared" si="6"/>
        <v>14.15</v>
      </c>
      <c r="AW6" s="36">
        <f t="shared" si="6"/>
        <v>16.350000000000001</v>
      </c>
      <c r="AX6" s="36">
        <f t="shared" si="6"/>
        <v>25.13</v>
      </c>
      <c r="AY6" s="36">
        <f t="shared" si="6"/>
        <v>388.67</v>
      </c>
      <c r="AZ6" s="36">
        <f t="shared" si="6"/>
        <v>355.27</v>
      </c>
      <c r="BA6" s="36">
        <f t="shared" si="6"/>
        <v>359.7</v>
      </c>
      <c r="BB6" s="36">
        <f t="shared" si="6"/>
        <v>301.04000000000002</v>
      </c>
      <c r="BC6" s="36">
        <f t="shared" si="6"/>
        <v>305.08</v>
      </c>
      <c r="BD6" s="35" t="str">
        <f>IF(BD7="","",IF(BD7="-","【-】","【"&amp;SUBSTITUTE(TEXT(BD7,"#,##0.00"),"-","△")&amp;"】"))</f>
        <v>【260.31】</v>
      </c>
      <c r="BE6" s="36">
        <f>IF(BE7="",NA(),BE7)</f>
        <v>1175.28</v>
      </c>
      <c r="BF6" s="36">
        <f t="shared" ref="BF6:BN6" si="7">IF(BF7="",NA(),BF7)</f>
        <v>1110.52</v>
      </c>
      <c r="BG6" s="36">
        <f t="shared" si="7"/>
        <v>1043.0999999999999</v>
      </c>
      <c r="BH6" s="36">
        <f t="shared" si="7"/>
        <v>970.07</v>
      </c>
      <c r="BI6" s="36">
        <f t="shared" si="7"/>
        <v>922.38</v>
      </c>
      <c r="BJ6" s="36">
        <f t="shared" si="7"/>
        <v>422.5</v>
      </c>
      <c r="BK6" s="36">
        <f t="shared" si="7"/>
        <v>458.27</v>
      </c>
      <c r="BL6" s="36">
        <f t="shared" si="7"/>
        <v>447.01</v>
      </c>
      <c r="BM6" s="36">
        <f t="shared" si="7"/>
        <v>551.62</v>
      </c>
      <c r="BN6" s="36">
        <f t="shared" si="7"/>
        <v>585.59</v>
      </c>
      <c r="BO6" s="35" t="str">
        <f>IF(BO7="","",IF(BO7="-","【-】","【"&amp;SUBSTITUTE(TEXT(BO7,"#,##0.00"),"-","△")&amp;"】"))</f>
        <v>【275.67】</v>
      </c>
      <c r="BP6" s="36">
        <f>IF(BP7="",NA(),BP7)</f>
        <v>77.61</v>
      </c>
      <c r="BQ6" s="36">
        <f t="shared" ref="BQ6:BY6" si="8">IF(BQ7="",NA(),BQ7)</f>
        <v>77.33</v>
      </c>
      <c r="BR6" s="36">
        <f t="shared" si="8"/>
        <v>81.069999999999993</v>
      </c>
      <c r="BS6" s="36">
        <f t="shared" si="8"/>
        <v>83.02</v>
      </c>
      <c r="BT6" s="36">
        <f t="shared" si="8"/>
        <v>85.13</v>
      </c>
      <c r="BU6" s="36">
        <f t="shared" si="8"/>
        <v>101.64</v>
      </c>
      <c r="BV6" s="36">
        <f t="shared" si="8"/>
        <v>96.77</v>
      </c>
      <c r="BW6" s="36">
        <f t="shared" si="8"/>
        <v>95.81</v>
      </c>
      <c r="BX6" s="36">
        <f t="shared" si="8"/>
        <v>87.11</v>
      </c>
      <c r="BY6" s="36">
        <f t="shared" si="8"/>
        <v>82.78</v>
      </c>
      <c r="BZ6" s="35" t="str">
        <f>IF(BZ7="","",IF(BZ7="-","【-】","【"&amp;SUBSTITUTE(TEXT(BZ7,"#,##0.00"),"-","△")&amp;"】"))</f>
        <v>【100.05】</v>
      </c>
      <c r="CA6" s="36">
        <f>IF(CA7="",NA(),CA7)</f>
        <v>416.27</v>
      </c>
      <c r="CB6" s="36">
        <f t="shared" ref="CB6:CJ6" si="9">IF(CB7="",NA(),CB7)</f>
        <v>414.31</v>
      </c>
      <c r="CC6" s="36">
        <f t="shared" si="9"/>
        <v>397.96</v>
      </c>
      <c r="CD6" s="36">
        <f t="shared" si="9"/>
        <v>387.59</v>
      </c>
      <c r="CE6" s="36">
        <f t="shared" si="9"/>
        <v>368</v>
      </c>
      <c r="CF6" s="36">
        <f t="shared" si="9"/>
        <v>179.16</v>
      </c>
      <c r="CG6" s="36">
        <f t="shared" si="9"/>
        <v>187.18</v>
      </c>
      <c r="CH6" s="36">
        <f t="shared" si="9"/>
        <v>189.58</v>
      </c>
      <c r="CI6" s="36">
        <f t="shared" si="9"/>
        <v>223.98</v>
      </c>
      <c r="CJ6" s="36">
        <f t="shared" si="9"/>
        <v>225.09</v>
      </c>
      <c r="CK6" s="35" t="str">
        <f>IF(CK7="","",IF(CK7="-","【-】","【"&amp;SUBSTITUTE(TEXT(CK7,"#,##0.00"),"-","△")&amp;"】"))</f>
        <v>【166.40】</v>
      </c>
      <c r="CL6" s="36">
        <f>IF(CL7="",NA(),CL7)</f>
        <v>49.43</v>
      </c>
      <c r="CM6" s="36">
        <f t="shared" ref="CM6:CU6" si="10">IF(CM7="",NA(),CM7)</f>
        <v>49.26</v>
      </c>
      <c r="CN6" s="36">
        <f t="shared" si="10"/>
        <v>48.71</v>
      </c>
      <c r="CO6" s="36">
        <f t="shared" si="10"/>
        <v>47.22</v>
      </c>
      <c r="CP6" s="36">
        <f t="shared" si="10"/>
        <v>48.45</v>
      </c>
      <c r="CQ6" s="36">
        <f t="shared" si="10"/>
        <v>54.24</v>
      </c>
      <c r="CR6" s="36">
        <f t="shared" si="10"/>
        <v>55.88</v>
      </c>
      <c r="CS6" s="36">
        <f t="shared" si="10"/>
        <v>55.22</v>
      </c>
      <c r="CT6" s="36">
        <f t="shared" si="10"/>
        <v>49.64</v>
      </c>
      <c r="CU6" s="36">
        <f t="shared" si="10"/>
        <v>49.38</v>
      </c>
      <c r="CV6" s="35" t="str">
        <f>IF(CV7="","",IF(CV7="-","【-】","【"&amp;SUBSTITUTE(TEXT(CV7,"#,##0.00"),"-","△")&amp;"】"))</f>
        <v>【60.69】</v>
      </c>
      <c r="CW6" s="36">
        <f>IF(CW7="",NA(),CW7)</f>
        <v>63.65</v>
      </c>
      <c r="CX6" s="36">
        <f t="shared" ref="CX6:DF6" si="11">IF(CX7="",NA(),CX7)</f>
        <v>63.12</v>
      </c>
      <c r="CY6" s="36">
        <f t="shared" si="11"/>
        <v>62.27</v>
      </c>
      <c r="CZ6" s="36">
        <f t="shared" si="11"/>
        <v>63.82</v>
      </c>
      <c r="DA6" s="36">
        <f t="shared" si="11"/>
        <v>62.77</v>
      </c>
      <c r="DB6" s="36">
        <f t="shared" si="11"/>
        <v>81.680000000000007</v>
      </c>
      <c r="DC6" s="36">
        <f t="shared" si="11"/>
        <v>80.989999999999995</v>
      </c>
      <c r="DD6" s="36">
        <f t="shared" si="11"/>
        <v>80.930000000000007</v>
      </c>
      <c r="DE6" s="36">
        <f t="shared" si="11"/>
        <v>78.09</v>
      </c>
      <c r="DF6" s="36">
        <f t="shared" si="11"/>
        <v>78.010000000000005</v>
      </c>
      <c r="DG6" s="35" t="str">
        <f>IF(DG7="","",IF(DG7="-","【-】","【"&amp;SUBSTITUTE(TEXT(DG7,"#,##0.00"),"-","△")&amp;"】"))</f>
        <v>【89.82】</v>
      </c>
      <c r="DH6" s="36">
        <f>IF(DH7="",NA(),DH7)</f>
        <v>42.57</v>
      </c>
      <c r="DI6" s="36">
        <f t="shared" ref="DI6:DQ6" si="12">IF(DI7="",NA(),DI7)</f>
        <v>44.5</v>
      </c>
      <c r="DJ6" s="36">
        <f t="shared" si="12"/>
        <v>46.4</v>
      </c>
      <c r="DK6" s="36">
        <f t="shared" si="12"/>
        <v>48.16</v>
      </c>
      <c r="DL6" s="36">
        <f t="shared" si="12"/>
        <v>49.91</v>
      </c>
      <c r="DM6" s="36">
        <f t="shared" si="12"/>
        <v>48.14</v>
      </c>
      <c r="DN6" s="36">
        <f t="shared" si="12"/>
        <v>46.61</v>
      </c>
      <c r="DO6" s="36">
        <f t="shared" si="12"/>
        <v>47.97</v>
      </c>
      <c r="DP6" s="36">
        <f t="shared" si="12"/>
        <v>47.31</v>
      </c>
      <c r="DQ6" s="36">
        <f t="shared" si="12"/>
        <v>47.5</v>
      </c>
      <c r="DR6" s="35" t="str">
        <f>IF(DR7="","",IF(DR7="-","【-】","【"&amp;SUBSTITUTE(TEXT(DR7,"#,##0.00"),"-","△")&amp;"】"))</f>
        <v>【50.19】</v>
      </c>
      <c r="DS6" s="36">
        <f>IF(DS7="",NA(),DS7)</f>
        <v>17.88</v>
      </c>
      <c r="DT6" s="36">
        <f t="shared" ref="DT6:EB6" si="13">IF(DT7="",NA(),DT7)</f>
        <v>19.11</v>
      </c>
      <c r="DU6" s="36">
        <f t="shared" si="13"/>
        <v>20.72</v>
      </c>
      <c r="DV6" s="36">
        <f t="shared" si="13"/>
        <v>20.72</v>
      </c>
      <c r="DW6" s="36">
        <f t="shared" si="13"/>
        <v>20.67</v>
      </c>
      <c r="DX6" s="36">
        <f t="shared" si="13"/>
        <v>11.13</v>
      </c>
      <c r="DY6" s="36">
        <f t="shared" si="13"/>
        <v>10.84</v>
      </c>
      <c r="DZ6" s="36">
        <f t="shared" si="13"/>
        <v>15.33</v>
      </c>
      <c r="EA6" s="36">
        <f t="shared" si="13"/>
        <v>16.77</v>
      </c>
      <c r="EB6" s="36">
        <f t="shared" si="13"/>
        <v>17.399999999999999</v>
      </c>
      <c r="EC6" s="35" t="str">
        <f>IF(EC7="","",IF(EC7="-","【-】","【"&amp;SUBSTITUTE(TEXT(EC7,"#,##0.00"),"-","△")&amp;"】"))</f>
        <v>【20.63】</v>
      </c>
      <c r="ED6" s="36">
        <f>IF(ED7="",NA(),ED7)</f>
        <v>0.1</v>
      </c>
      <c r="EE6" s="36">
        <f t="shared" ref="EE6:EM6" si="14">IF(EE7="",NA(),EE7)</f>
        <v>0.05</v>
      </c>
      <c r="EF6" s="36">
        <f t="shared" si="14"/>
        <v>7.0000000000000007E-2</v>
      </c>
      <c r="EG6" s="36">
        <f t="shared" si="14"/>
        <v>0.03</v>
      </c>
      <c r="EH6" s="36">
        <f t="shared" si="14"/>
        <v>0.05</v>
      </c>
      <c r="EI6" s="36">
        <f t="shared" si="14"/>
        <v>0.47</v>
      </c>
      <c r="EJ6" s="36">
        <f t="shared" si="14"/>
        <v>0.39</v>
      </c>
      <c r="EK6" s="36">
        <f t="shared" si="14"/>
        <v>0.43</v>
      </c>
      <c r="EL6" s="36">
        <f t="shared" si="14"/>
        <v>0.47</v>
      </c>
      <c r="EM6" s="36">
        <f t="shared" si="14"/>
        <v>0.4</v>
      </c>
      <c r="EN6" s="35" t="str">
        <f>IF(EN7="","",IF(EN7="-","【-】","【"&amp;SUBSTITUTE(TEXT(EN7,"#,##0.00"),"-","△")&amp;"】"))</f>
        <v>【0.69】</v>
      </c>
    </row>
    <row r="7" spans="1:144" s="37" customFormat="1" x14ac:dyDescent="0.15">
      <c r="A7" s="29"/>
      <c r="B7" s="38">
        <v>2020</v>
      </c>
      <c r="C7" s="38">
        <v>28681</v>
      </c>
      <c r="D7" s="38">
        <v>46</v>
      </c>
      <c r="E7" s="38">
        <v>1</v>
      </c>
      <c r="F7" s="38">
        <v>0</v>
      </c>
      <c r="G7" s="38">
        <v>1</v>
      </c>
      <c r="H7" s="38" t="s">
        <v>93</v>
      </c>
      <c r="I7" s="38" t="s">
        <v>94</v>
      </c>
      <c r="J7" s="38" t="s">
        <v>95</v>
      </c>
      <c r="K7" s="38" t="s">
        <v>96</v>
      </c>
      <c r="L7" s="38" t="s">
        <v>97</v>
      </c>
      <c r="M7" s="38" t="s">
        <v>98</v>
      </c>
      <c r="N7" s="39" t="s">
        <v>99</v>
      </c>
      <c r="O7" s="39">
        <v>51.28</v>
      </c>
      <c r="P7" s="39">
        <v>85.41</v>
      </c>
      <c r="Q7" s="39">
        <v>5921</v>
      </c>
      <c r="R7" s="39" t="s">
        <v>99</v>
      </c>
      <c r="S7" s="39" t="s">
        <v>99</v>
      </c>
      <c r="T7" s="39" t="s">
        <v>99</v>
      </c>
      <c r="U7" s="39">
        <v>9639</v>
      </c>
      <c r="V7" s="39">
        <v>14.04</v>
      </c>
      <c r="W7" s="39">
        <v>686.54</v>
      </c>
      <c r="X7" s="39">
        <v>126.74</v>
      </c>
      <c r="Y7" s="39">
        <v>125.59</v>
      </c>
      <c r="Z7" s="39">
        <v>128.13</v>
      </c>
      <c r="AA7" s="39">
        <v>127.38</v>
      </c>
      <c r="AB7" s="39">
        <v>128.86000000000001</v>
      </c>
      <c r="AC7" s="39">
        <v>111.34</v>
      </c>
      <c r="AD7" s="39">
        <v>110.02</v>
      </c>
      <c r="AE7" s="39">
        <v>108.76</v>
      </c>
      <c r="AF7" s="39">
        <v>104.35</v>
      </c>
      <c r="AG7" s="39">
        <v>105.34</v>
      </c>
      <c r="AH7" s="39">
        <v>110.27</v>
      </c>
      <c r="AI7" s="39">
        <v>0</v>
      </c>
      <c r="AJ7" s="39">
        <v>0</v>
      </c>
      <c r="AK7" s="39">
        <v>0</v>
      </c>
      <c r="AL7" s="39">
        <v>0</v>
      </c>
      <c r="AM7" s="39">
        <v>0</v>
      </c>
      <c r="AN7" s="39">
        <v>10.130000000000001</v>
      </c>
      <c r="AO7" s="39">
        <v>7.31</v>
      </c>
      <c r="AP7" s="39">
        <v>7.48</v>
      </c>
      <c r="AQ7" s="39">
        <v>21.69</v>
      </c>
      <c r="AR7" s="39">
        <v>24.04</v>
      </c>
      <c r="AS7" s="39">
        <v>1.1499999999999999</v>
      </c>
      <c r="AT7" s="39">
        <v>13.28</v>
      </c>
      <c r="AU7" s="39">
        <v>16.420000000000002</v>
      </c>
      <c r="AV7" s="39">
        <v>14.15</v>
      </c>
      <c r="AW7" s="39">
        <v>16.350000000000001</v>
      </c>
      <c r="AX7" s="39">
        <v>25.13</v>
      </c>
      <c r="AY7" s="39">
        <v>388.67</v>
      </c>
      <c r="AZ7" s="39">
        <v>355.27</v>
      </c>
      <c r="BA7" s="39">
        <v>359.7</v>
      </c>
      <c r="BB7" s="39">
        <v>301.04000000000002</v>
      </c>
      <c r="BC7" s="39">
        <v>305.08</v>
      </c>
      <c r="BD7" s="39">
        <v>260.31</v>
      </c>
      <c r="BE7" s="39">
        <v>1175.28</v>
      </c>
      <c r="BF7" s="39">
        <v>1110.52</v>
      </c>
      <c r="BG7" s="39">
        <v>1043.0999999999999</v>
      </c>
      <c r="BH7" s="39">
        <v>970.07</v>
      </c>
      <c r="BI7" s="39">
        <v>922.38</v>
      </c>
      <c r="BJ7" s="39">
        <v>422.5</v>
      </c>
      <c r="BK7" s="39">
        <v>458.27</v>
      </c>
      <c r="BL7" s="39">
        <v>447.01</v>
      </c>
      <c r="BM7" s="39">
        <v>551.62</v>
      </c>
      <c r="BN7" s="39">
        <v>585.59</v>
      </c>
      <c r="BO7" s="39">
        <v>275.67</v>
      </c>
      <c r="BP7" s="39">
        <v>77.61</v>
      </c>
      <c r="BQ7" s="39">
        <v>77.33</v>
      </c>
      <c r="BR7" s="39">
        <v>81.069999999999993</v>
      </c>
      <c r="BS7" s="39">
        <v>83.02</v>
      </c>
      <c r="BT7" s="39">
        <v>85.13</v>
      </c>
      <c r="BU7" s="39">
        <v>101.64</v>
      </c>
      <c r="BV7" s="39">
        <v>96.77</v>
      </c>
      <c r="BW7" s="39">
        <v>95.81</v>
      </c>
      <c r="BX7" s="39">
        <v>87.11</v>
      </c>
      <c r="BY7" s="39">
        <v>82.78</v>
      </c>
      <c r="BZ7" s="39">
        <v>100.05</v>
      </c>
      <c r="CA7" s="39">
        <v>416.27</v>
      </c>
      <c r="CB7" s="39">
        <v>414.31</v>
      </c>
      <c r="CC7" s="39">
        <v>397.96</v>
      </c>
      <c r="CD7" s="39">
        <v>387.59</v>
      </c>
      <c r="CE7" s="39">
        <v>368</v>
      </c>
      <c r="CF7" s="39">
        <v>179.16</v>
      </c>
      <c r="CG7" s="39">
        <v>187.18</v>
      </c>
      <c r="CH7" s="39">
        <v>189.58</v>
      </c>
      <c r="CI7" s="39">
        <v>223.98</v>
      </c>
      <c r="CJ7" s="39">
        <v>225.09</v>
      </c>
      <c r="CK7" s="39">
        <v>166.4</v>
      </c>
      <c r="CL7" s="39">
        <v>49.43</v>
      </c>
      <c r="CM7" s="39">
        <v>49.26</v>
      </c>
      <c r="CN7" s="39">
        <v>48.71</v>
      </c>
      <c r="CO7" s="39">
        <v>47.22</v>
      </c>
      <c r="CP7" s="39">
        <v>48.45</v>
      </c>
      <c r="CQ7" s="39">
        <v>54.24</v>
      </c>
      <c r="CR7" s="39">
        <v>55.88</v>
      </c>
      <c r="CS7" s="39">
        <v>55.22</v>
      </c>
      <c r="CT7" s="39">
        <v>49.64</v>
      </c>
      <c r="CU7" s="39">
        <v>49.38</v>
      </c>
      <c r="CV7" s="39">
        <v>60.69</v>
      </c>
      <c r="CW7" s="39">
        <v>63.65</v>
      </c>
      <c r="CX7" s="39">
        <v>63.12</v>
      </c>
      <c r="CY7" s="39">
        <v>62.27</v>
      </c>
      <c r="CZ7" s="39">
        <v>63.82</v>
      </c>
      <c r="DA7" s="39">
        <v>62.77</v>
      </c>
      <c r="DB7" s="39">
        <v>81.680000000000007</v>
      </c>
      <c r="DC7" s="39">
        <v>80.989999999999995</v>
      </c>
      <c r="DD7" s="39">
        <v>80.930000000000007</v>
      </c>
      <c r="DE7" s="39">
        <v>78.09</v>
      </c>
      <c r="DF7" s="39">
        <v>78.010000000000005</v>
      </c>
      <c r="DG7" s="39">
        <v>89.82</v>
      </c>
      <c r="DH7" s="39">
        <v>42.57</v>
      </c>
      <c r="DI7" s="39">
        <v>44.5</v>
      </c>
      <c r="DJ7" s="39">
        <v>46.4</v>
      </c>
      <c r="DK7" s="39">
        <v>48.16</v>
      </c>
      <c r="DL7" s="39">
        <v>49.91</v>
      </c>
      <c r="DM7" s="39">
        <v>48.14</v>
      </c>
      <c r="DN7" s="39">
        <v>46.61</v>
      </c>
      <c r="DO7" s="39">
        <v>47.97</v>
      </c>
      <c r="DP7" s="39">
        <v>47.31</v>
      </c>
      <c r="DQ7" s="39">
        <v>47.5</v>
      </c>
      <c r="DR7" s="39">
        <v>50.19</v>
      </c>
      <c r="DS7" s="39">
        <v>17.88</v>
      </c>
      <c r="DT7" s="39">
        <v>19.11</v>
      </c>
      <c r="DU7" s="39">
        <v>20.72</v>
      </c>
      <c r="DV7" s="39">
        <v>20.72</v>
      </c>
      <c r="DW7" s="39">
        <v>20.67</v>
      </c>
      <c r="DX7" s="39">
        <v>11.13</v>
      </c>
      <c r="DY7" s="39">
        <v>10.84</v>
      </c>
      <c r="DZ7" s="39">
        <v>15.33</v>
      </c>
      <c r="EA7" s="39">
        <v>16.77</v>
      </c>
      <c r="EB7" s="39">
        <v>17.399999999999999</v>
      </c>
      <c r="EC7" s="39">
        <v>20.63</v>
      </c>
      <c r="ED7" s="39">
        <v>0.1</v>
      </c>
      <c r="EE7" s="39">
        <v>0.05</v>
      </c>
      <c r="EF7" s="39">
        <v>7.0000000000000007E-2</v>
      </c>
      <c r="EG7" s="39">
        <v>0.03</v>
      </c>
      <c r="EH7" s="39">
        <v>0.05</v>
      </c>
      <c r="EI7" s="39">
        <v>0.47</v>
      </c>
      <c r="EJ7" s="39">
        <v>0.39</v>
      </c>
      <c r="EK7" s="39">
        <v>0.43</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