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ts-xel63a\share\1上水道係\け_経営分析\R02経営比較分析表\20220125_公営企業に係る経営比較分析表（令和2年度決算）の分析等について\"/>
    </mc:Choice>
  </mc:AlternateContent>
  <xr:revisionPtr revIDLastSave="0" documentId="13_ncr:1_{087B592E-17B0-4449-BAF8-A6D85DAF42B1}" xr6:coauthVersionLast="36" xr6:coauthVersionMax="36" xr10:uidLastSave="{00000000-0000-0000-0000-000000000000}"/>
  <workbookProtection workbookAlgorithmName="SHA-512" workbookHashValue="ktgB/wFhU4cNl1J5SO2ZD68iibU7rDS4nAYLvj8VEiJGYjQlnfcSmfJsu9N+/uUyYRI2R2H5+RmlP9fcdVUWIQ==" workbookSaltValue="k0YmP/S7DY5A5d1ZlB/O/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<sst xmlns="http://schemas.openxmlformats.org/spreadsheetml/2006/main" count="228" uniqueCount="114">
  <si>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</si>
  <si>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</si>
  <si>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</si>
  <si>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</si>
  <si>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</si>
  <si>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</si>
  <si>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</si>
  <si>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</si>
  <si>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</si>
  <si>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</si>
  <si>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</si>
  <si>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</si>
  <si>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</si>
  <si>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</si>
  <si>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</si>
  <si>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</si>
  <si>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</si>
  <si>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</si>
  <si>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</si>
  <si>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</si>
  <si>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</si>
  <si>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</si>
  <si>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</si>
  <si>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</si>
  <si>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</si>
  <si>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</si>
  <si>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</si>
  <si>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</si>
  <si>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</si>
  <si>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</si>
  <si>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</si>
  <si>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</si>
  <si>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</si>
  <si>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</si>
  <si>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</si>
  <si>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</si>
  <si>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</si>
  <si>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</si>
  <si>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</si>
  <si>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</si>
  <si>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</si>
  <si>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</si>
  <si>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</si>
  <si>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</si>
  <si>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</si>
  <si>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</si>
  <si>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</si>
  <si>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</si>
  <si>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</si>
  <si>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</si>
  <si>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</si>
  <si>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</si>
  <si>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</si>
  <si>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</si>
  <si>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</si>
  <si>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</si>
  <si>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</si>
  <si>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</si>
  <si>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</si>
  <si>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</si>
  <si>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</si>
  <si>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</si>
  <si>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</si>
  <si>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</si>
  <si>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</si>
  <si>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</si>
  <si>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</si>
  <si>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</si>
  <si>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</si>
  <si>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</si>
  <si>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</si>
  <si>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</si>
  <si>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</si>
  <si>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</si>
  <si>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</si>
  <si>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</si>
  <si>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</si>
  <si>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</si>
  <si>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</si>
  <si>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</si>
  <si>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</si>
  <si>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</si>
  <si>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</si>
  <si>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</si>
  <si>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</si>
  <si>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</si>
  <si>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</si>
  <si>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</si>
  <si>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</si>
  <si>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</si>
  <si>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</si>
  <si>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</si>
  <si>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</si>
  <si>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</si>
  <si>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</si>
  <si>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</si>
  <si>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</si>
  <si>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</si>
  <si>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</si>
  <si>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</si>
  <si>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</si>
  <si>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</si>
  <si>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</si>
  <si>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</si>
  <si>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</si>
  <si>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</si>
  <si>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</si>
  <si>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</si>
  <si>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</si>
  <si>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</si>
  <si>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</si>
  <si>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ところ、経営状況は比較的安定しているが、給水人口の減少に伴う料金収入の減少、施設及び管路等の更新工事を遂行するなかで、将来的に安全、安定、効率的な事業を運営する手法等を十分に検討していく必要がある。</t>
    <phoneticPr fontId="4"/>
  </si>
  <si>
    <t>　経営健全化を優先し、平成16年度以降は一部を除き更新工事を中断した。そのため管路老朽化が進行していたが、現在は国庫補助制度(交付金)を導入し更新工事を進めたことで、管路更新率は類似団体平均値を上回っている。
　今後も経営に負担をかけず適正に管路更新を進めていく。</t>
    <rPh sb="76" eb="77">
      <t>スス</t>
    </rPh>
    <rPh sb="83" eb="85">
      <t>カンロ</t>
    </rPh>
    <rPh sb="85" eb="87">
      <t>コウシン</t>
    </rPh>
    <rPh sb="87" eb="88">
      <t>リツ</t>
    </rPh>
    <rPh sb="89" eb="91">
      <t>ルイジ</t>
    </rPh>
    <rPh sb="91" eb="93">
      <t>ダンタイ</t>
    </rPh>
    <rPh sb="93" eb="96">
      <t>ヘイキンチ</t>
    </rPh>
    <rPh sb="97" eb="99">
      <t>ウワマワ</t>
    </rPh>
    <rPh sb="126" eb="127">
      <t>スス</t>
    </rPh>
    <phoneticPr fontId="4"/>
  </si>
  <si>
    <t>　経営健全化を図ったことで、平成20年度以降は常に黒字であり、経常収支比率は100％を大きく上回っている。流動比率は平成30年と比較すると低下しているものの、現金預金の増加及び企業債償還元金の減少により、類似団体よりも高く推移している。
　なお、平成29年度から当該年度まで老朽管の更新工事に伴う新規の企業債を発行しているが、低利払負担及び経費削減等により損益計算書上の収益に影響は出ていない。
　しかし、昭和63年に建設された配水場の施設利用率については、給水人口が減少傾向であることから、今後は水需要の減少を想定し中長期的な経営計画を再編する必要がある。</t>
    <rPh sb="47" eb="48">
      <t>マワ</t>
    </rPh>
    <rPh sb="58" eb="60">
      <t>ヘイセイ</t>
    </rPh>
    <rPh sb="62" eb="63">
      <t>ネン</t>
    </rPh>
    <rPh sb="64" eb="66">
      <t>ヒカク</t>
    </rPh>
    <rPh sb="69" eb="71">
      <t>テイカ</t>
    </rPh>
    <rPh sb="102" eb="104">
      <t>ルイジ</t>
    </rPh>
    <rPh sb="104" eb="106">
      <t>ダンタイ</t>
    </rPh>
    <rPh sb="109" eb="110">
      <t>タカ</t>
    </rPh>
    <rPh sb="111" eb="113">
      <t>スイイ</t>
    </rPh>
    <rPh sb="131" eb="133">
      <t>トウガイ</t>
    </rPh>
    <rPh sb="133" eb="135">
      <t>ネンド</t>
    </rPh>
    <rPh sb="191" eb="192">
      <t>デ</t>
    </rPh>
    <rPh sb="246" eb="2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</si>
</sst>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1.4</c:v>
                </c:pt>
                <c:pt idx="4" formatCode="#,##0.00;&quot;△&quot;#,##0.00;&quot;-&quot;">
                  <c:v>1.66</c:v>
                </c:pt>
              </c:numCache>
            </c:numRef>
          </c:val>
          <c:extLst>
            <c:ext xmlns:c16="http://schemas.microsoft.com/office/drawing/2014/chart" uri="{C3380CC4-5D6E-409C-BE32-E72D297353CC}">
              <c16:uniqueId val="{00000000-A099-4E06-BFBC-D818FE95CD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A099-4E06-BFBC-D818FE95CD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51.48</c:v>
                </c:pt>
                <c:pt idx="1">
                  <c:v>51.94</c:v>
                </c:pt>
                <c:pt idx="2">
                  <c:v>50.07</c:v>
                </c:pt>
                <c:pt idx="3">
                  <c:v>50.55</c:v>
                </c:pt>
                <c:pt idx="4">
                  <c:v>52.11</c:v>
                </c:pt>
              </c:numCache>
            </c:numRef>
          </c:val>
          <c:extLst>
            <c:ext xmlns:c16="http://schemas.microsoft.com/office/drawing/2014/chart" uri="{C3380CC4-5D6E-409C-BE32-E72D297353CC}">
              <c16:uniqueId val="{00000000-6BFC-4A00-9DF2-2E9A6D30B7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6BFC-4A00-9DF2-2E9A6D30B7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90.31</c:v>
                </c:pt>
                <c:pt idx="1">
                  <c:v>88.71</c:v>
                </c:pt>
                <c:pt idx="2">
                  <c:v>90.33</c:v>
                </c:pt>
                <c:pt idx="3">
                  <c:v>86.96</c:v>
                </c:pt>
                <c:pt idx="4">
                  <c:v>87.31</c:v>
                </c:pt>
              </c:numCache>
            </c:numRef>
          </c:val>
          <c:extLst>
            <c:ext xmlns:c16="http://schemas.microsoft.com/office/drawing/2014/chart" uri="{C3380CC4-5D6E-409C-BE32-E72D297353CC}">
              <c16:uniqueId val="{00000000-ED95-4D9F-97F2-E992F1D78C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D95-4D9F-97F2-E992F1D78C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128.13999999999999</c:v>
                </c:pt>
                <c:pt idx="1">
                  <c:v>124.39</c:v>
                </c:pt>
                <c:pt idx="2">
                  <c:v>124.68</c:v>
                </c:pt>
                <c:pt idx="3">
                  <c:v>123.23</c:v>
                </c:pt>
                <c:pt idx="4">
                  <c:v>133.79</c:v>
                </c:pt>
              </c:numCache>
            </c:numRef>
          </c:val>
          <c:extLst>
            <c:ext xmlns:c16="http://schemas.microsoft.com/office/drawing/2014/chart" uri="{C3380CC4-5D6E-409C-BE32-E72D297353CC}">
              <c16:uniqueId val="{00000000-2778-4334-838B-BDB40EC039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2778-4334-838B-BDB40EC039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58.33</c:v>
                </c:pt>
                <c:pt idx="1">
                  <c:v>59.95</c:v>
                </c:pt>
                <c:pt idx="2">
                  <c:v>60.3</c:v>
                </c:pt>
                <c:pt idx="3">
                  <c:v>60.07</c:v>
                </c:pt>
                <c:pt idx="4">
                  <c:v>59.66</c:v>
                </c:pt>
              </c:numCache>
            </c:numRef>
          </c:val>
          <c:extLst>
            <c:ext xmlns:c16="http://schemas.microsoft.com/office/drawing/2014/chart" uri="{C3380CC4-5D6E-409C-BE32-E72D297353CC}">
              <c16:uniqueId val="{00000000-DAC4-491A-991E-8E8BBB15A2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DAC4-491A-991E-8E8BBB15A2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16.48</c:v>
                </c:pt>
                <c:pt idx="1">
                  <c:v>16.48</c:v>
                </c:pt>
                <c:pt idx="2">
                  <c:v>16.48</c:v>
                </c:pt>
                <c:pt idx="3">
                  <c:v>14.03</c:v>
                </c:pt>
                <c:pt idx="4">
                  <c:v>12.35</c:v>
                </c:pt>
              </c:numCache>
            </c:numRef>
          </c:val>
          <c:extLst>
            <c:ext xmlns:c16="http://schemas.microsoft.com/office/drawing/2014/chart" uri="{C3380CC4-5D6E-409C-BE32-E72D297353CC}">
              <c16:uniqueId val="{00000000-AADF-4091-8135-03EC8FFFC1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ADF-4091-8135-03EC8FFFC1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50-4D58-881E-D8C2F2E117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4950-4D58-881E-D8C2F2E117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459.07</c:v>
                </c:pt>
                <c:pt idx="1">
                  <c:v>956.36</c:v>
                </c:pt>
                <c:pt idx="2">
                  <c:v>1765.44</c:v>
                </c:pt>
                <c:pt idx="3">
                  <c:v>712.65</c:v>
                </c:pt>
                <c:pt idx="4">
                  <c:v>743.33</c:v>
                </c:pt>
              </c:numCache>
            </c:numRef>
          </c:val>
          <c:extLst>
            <c:ext xmlns:c16="http://schemas.microsoft.com/office/drawing/2014/chart" uri="{C3380CC4-5D6E-409C-BE32-E72D297353CC}">
              <c16:uniqueId val="{00000000-299C-4B65-8878-0D5E5ED31B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299C-4B65-8878-0D5E5ED31B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74.78</c:v>
                </c:pt>
                <c:pt idx="1">
                  <c:v>61.05</c:v>
                </c:pt>
                <c:pt idx="2">
                  <c:v>81.069999999999993</c:v>
                </c:pt>
                <c:pt idx="3">
                  <c:v>120.76</c:v>
                </c:pt>
                <c:pt idx="4">
                  <c:v>159.36000000000001</c:v>
                </c:pt>
              </c:numCache>
            </c:numRef>
          </c:val>
          <c:extLst>
            <c:ext xmlns:c16="http://schemas.microsoft.com/office/drawing/2014/chart" uri="{C3380CC4-5D6E-409C-BE32-E72D297353CC}">
              <c16:uniqueId val="{00000000-7453-404B-98A4-3EECF1B2D8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453-404B-98A4-3EECF1B2D8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128.27000000000001</c:v>
                </c:pt>
                <c:pt idx="1">
                  <c:v>123.92</c:v>
                </c:pt>
                <c:pt idx="2">
                  <c:v>125.01</c:v>
                </c:pt>
                <c:pt idx="3">
                  <c:v>123.63</c:v>
                </c:pt>
                <c:pt idx="4">
                  <c:v>121.98</c:v>
                </c:pt>
              </c:numCache>
            </c:numRef>
          </c:val>
          <c:extLst>
            <c:ext xmlns:c16="http://schemas.microsoft.com/office/drawing/2014/chart" uri="{C3380CC4-5D6E-409C-BE32-E72D297353CC}">
              <c16:uniqueId val="{00000000-DB4E-4CCD-B350-B081D8267B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B4E-4CCD-B350-B081D8267B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182.75</c:v>
                </c:pt>
                <c:pt idx="1">
                  <c:v>189.14</c:v>
                </c:pt>
                <c:pt idx="2">
                  <c:v>188.78</c:v>
                </c:pt>
                <c:pt idx="3">
                  <c:v>195.07</c:v>
                </c:pt>
                <c:pt idx="4">
                  <c:v>195.39</c:v>
                </c:pt>
              </c:numCache>
            </c:numRef>
          </c:val>
          <c:extLst>
            <c:ext xmlns:c16="http://schemas.microsoft.com/office/drawing/2014/chart" uri="{C3380CC4-5D6E-409C-BE32-E72D297353CC}">
              <c16:uniqueId val="{00000000-3E0C-414E-8682-8EFC33155B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3E0C-414E-8682-8EFC33155B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C14" sqref="CC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板柳町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13211</v>
      </c>
      <c r="AM8" s="61"/>
      <c r="AN8" s="61"/>
      <c r="AO8" s="61"/>
      <c r="AP8" s="61"/>
      <c r="AQ8" s="61"/>
      <c r="AR8" s="61"/>
      <c r="AS8" s="61"/>
      <c r="AT8" s="52">
        <f>データ!$S$6</f>
        <v>41.88</v>
      </c>
      <c r="AU8" s="53"/>
      <c r="AV8" s="53"/>
      <c r="AW8" s="53"/>
      <c r="AX8" s="53"/>
      <c r="AY8" s="53"/>
      <c r="AZ8" s="53"/>
      <c r="BA8" s="53"/>
      <c r="BB8" s="54">
        <f>データ!$T$6</f>
        <v>315.45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80.510000000000005</v>
      </c>
      <c r="J10" s="53"/>
      <c r="K10" s="53"/>
      <c r="L10" s="53"/>
      <c r="M10" s="53"/>
      <c r="N10" s="53"/>
      <c r="O10" s="64"/>
      <c r="P10" s="54">
        <f>データ!$P$6</f>
        <v>97.65</v>
      </c>
      <c r="Q10" s="54"/>
      <c r="R10" s="54"/>
      <c r="S10" s="54"/>
      <c r="T10" s="54"/>
      <c r="U10" s="54"/>
      <c r="V10" s="54"/>
      <c r="W10" s="61">
        <f>データ!$Q$6</f>
        <v>4925</v>
      </c>
      <c r="X10" s="61"/>
      <c r="Y10" s="61"/>
      <c r="Z10" s="61"/>
      <c r="AA10" s="61"/>
      <c r="AB10" s="61"/>
      <c r="AC10" s="61"/>
      <c r="AD10" s="2"/>
      <c r="AE10" s="2"/>
      <c r="AF10" s="2"/>
      <c r="AG10" s="2"/>
      <c r="AH10" s="4"/>
      <c r="AI10" s="4"/>
      <c r="AJ10" s="4"/>
      <c r="AK10" s="4"/>
      <c r="AL10" s="61">
        <f>データ!$U$6</f>
        <v>12801</v>
      </c>
      <c r="AM10" s="61"/>
      <c r="AN10" s="61"/>
      <c r="AO10" s="61"/>
      <c r="AP10" s="61"/>
      <c r="AQ10" s="61"/>
      <c r="AR10" s="61"/>
      <c r="AS10" s="61"/>
      <c r="AT10" s="52">
        <f>データ!$V$6</f>
        <v>41.81</v>
      </c>
      <c r="AU10" s="53"/>
      <c r="AV10" s="53"/>
      <c r="AW10" s="53"/>
      <c r="AX10" s="53"/>
      <c r="AY10" s="53"/>
      <c r="AZ10" s="53"/>
      <c r="BA10" s="53"/>
      <c r="BB10" s="54">
        <f>データ!$W$6</f>
        <v>306.17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pGiTD19BAGAtsuO6B7hW68LJPIig2fywamgMOoBvnZUFlUDdRm86T4IHyAWoK8v0GkNrMt5EMWbpAWQGU7LYw==" saltValue="Bd6VyK1yBZoT7rObRyek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23817</v>
      </c>
      <c r="D6" s="34">
        <f t="shared" si="3"/>
        <v>46</v>
      </c>
      <c r="E6" s="34">
        <f t="shared" si="3"/>
        <v>1</v>
      </c>
      <c r="F6" s="34">
        <f t="shared" si="3"/>
        <v>0</v>
      </c>
      <c r="G6" s="34">
        <f t="shared" si="3"/>
        <v>1</v>
      </c>
      <c r="H6" s="34" t="str">
        <f t="shared" si="3"/>
        <v>青森県　板柳町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80.510000000000005</v>
      </c>
      <c r="P6" s="35">
        <f t="shared" si="3"/>
        <v>97.65</v>
      </c>
      <c r="Q6" s="35">
        <f t="shared" si="3"/>
        <v>4925</v>
      </c>
      <c r="R6" s="35">
        <f t="shared" si="3"/>
        <v>13211</v>
      </c>
      <c r="S6" s="35">
        <f t="shared" si="3"/>
        <v>41.88</v>
      </c>
      <c r="T6" s="35">
        <f t="shared" si="3"/>
        <v>315.45</v>
      </c>
      <c r="U6" s="35">
        <f t="shared" si="3"/>
        <v>12801</v>
      </c>
      <c r="V6" s="35">
        <f t="shared" si="3"/>
        <v>41.81</v>
      </c>
      <c r="W6" s="35">
        <f t="shared" si="3"/>
        <v>306.17</v>
      </c>
      <c r="X6" s="36">
        <f>IF(X7="",NA(),X7)</f>
        <v>128.13999999999999</v>
      </c>
      <c r="Y6" s="36">
        <f t="shared" ref="Y6:AG6" si="4">IF(Y7="",NA(),Y7)</f>
        <v>124.39</v>
      </c>
      <c r="Z6" s="36">
        <f t="shared" si="4"/>
        <v>124.68</v>
      </c>
      <c r="AA6" s="36">
        <f t="shared" si="4"/>
        <v>123.23</v>
      </c>
      <c r="AB6" s="36">
        <f t="shared" si="4"/>
        <v>133.79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459.07</v>
      </c>
      <c r="AU6" s="36">
        <f t="shared" ref="AU6:BC6" si="6">IF(AU7="",NA(),AU7)</f>
        <v>956.36</v>
      </c>
      <c r="AV6" s="36">
        <f t="shared" si="6"/>
        <v>1765.44</v>
      </c>
      <c r="AW6" s="36">
        <f t="shared" si="6"/>
        <v>712.65</v>
      </c>
      <c r="AX6" s="36">
        <f t="shared" si="6"/>
        <v>743.33</v>
      </c>
      <c r="AY6" s="36">
        <f t="shared" si="6"/>
        <v>388.67</v>
      </c>
      <c r="AZ6" s="36">
        <f t="shared" si="6"/>
        <v>355.27</v>
      </c>
      <c r="BA6" s="36">
        <f t="shared" si="6"/>
        <v>359.7</v>
      </c>
      <c r="BB6" s="36">
        <f t="shared" si="6"/>
        <v>362.93</v>
      </c>
      <c r="BC6" s="36">
        <f t="shared" si="6"/>
        <v>371.81</v>
      </c>
      <c r="BD6" s="35" t="str">
        <f>IF(BD7="","",IF(BD7="-","【-】","【"&amp;SUBSTITUTE(TEXT(BD7,"#,##0.00"),"-","△")&amp;"】"))</f>
        <v>【260.31】</v>
      </c>
      <c r="BE6" s="36">
        <f>IF(BE7="",NA(),BE7)</f>
        <v>74.78</v>
      </c>
      <c r="BF6" s="36">
        <f t="shared" ref="BF6:BN6" si="7">IF(BF7="",NA(),BF7)</f>
        <v>61.05</v>
      </c>
      <c r="BG6" s="36">
        <f t="shared" si="7"/>
        <v>81.069999999999993</v>
      </c>
      <c r="BH6" s="36">
        <f t="shared" si="7"/>
        <v>120.76</v>
      </c>
      <c r="BI6" s="36">
        <f t="shared" si="7"/>
        <v>159.36000000000001</v>
      </c>
      <c r="BJ6" s="36">
        <f t="shared" si="7"/>
        <v>422.5</v>
      </c>
      <c r="BK6" s="36">
        <f t="shared" si="7"/>
        <v>458.27</v>
      </c>
      <c r="BL6" s="36">
        <f t="shared" si="7"/>
        <v>447.01</v>
      </c>
      <c r="BM6" s="36">
        <f t="shared" si="7"/>
        <v>439.05</v>
      </c>
      <c r="BN6" s="36">
        <f t="shared" si="7"/>
        <v>465.85</v>
      </c>
      <c r="BO6" s="35" t="str">
        <f>IF(BO7="","",IF(BO7="-","【-】","【"&amp;SUBSTITUTE(TEXT(BO7,"#,##0.00"),"-","△")&amp;"】"))</f>
        <v>【275.67】</v>
      </c>
      <c r="BP6" s="36">
        <f>IF(BP7="",NA(),BP7)</f>
        <v>128.27000000000001</v>
      </c>
      <c r="BQ6" s="36">
        <f t="shared" ref="BQ6:BY6" si="8">IF(BQ7="",NA(),BQ7)</f>
        <v>123.92</v>
      </c>
      <c r="BR6" s="36">
        <f t="shared" si="8"/>
        <v>125.01</v>
      </c>
      <c r="BS6" s="36">
        <f t="shared" si="8"/>
        <v>123.63</v>
      </c>
      <c r="BT6" s="36">
        <f t="shared" si="8"/>
        <v>121.98</v>
      </c>
      <c r="BU6" s="36">
        <f t="shared" si="8"/>
        <v>101.64</v>
      </c>
      <c r="BV6" s="36">
        <f t="shared" si="8"/>
        <v>96.77</v>
      </c>
      <c r="BW6" s="36">
        <f t="shared" si="8"/>
        <v>95.81</v>
      </c>
      <c r="BX6" s="36">
        <f t="shared" si="8"/>
        <v>95.26</v>
      </c>
      <c r="BY6" s="36">
        <f t="shared" si="8"/>
        <v>92.39</v>
      </c>
      <c r="BZ6" s="35" t="str">
        <f>IF(BZ7="","",IF(BZ7="-","【-】","【"&amp;SUBSTITUTE(TEXT(BZ7,"#,##0.00"),"-","△")&amp;"】"))</f>
        <v>【100.05】</v>
      </c>
      <c r="CA6" s="36">
        <f>IF(CA7="",NA(),CA7)</f>
        <v>182.75</v>
      </c>
      <c r="CB6" s="36">
        <f t="shared" ref="CB6:CJ6" si="9">IF(CB7="",NA(),CB7)</f>
        <v>189.14</v>
      </c>
      <c r="CC6" s="36">
        <f t="shared" si="9"/>
        <v>188.78</v>
      </c>
      <c r="CD6" s="36">
        <f t="shared" si="9"/>
        <v>195.07</v>
      </c>
      <c r="CE6" s="36">
        <f t="shared" si="9"/>
        <v>195.39</v>
      </c>
      <c r="CF6" s="36">
        <f t="shared" si="9"/>
        <v>179.16</v>
      </c>
      <c r="CG6" s="36">
        <f t="shared" si="9"/>
        <v>187.18</v>
      </c>
      <c r="CH6" s="36">
        <f t="shared" si="9"/>
        <v>189.58</v>
      </c>
      <c r="CI6" s="36">
        <f t="shared" si="9"/>
        <v>192.82</v>
      </c>
      <c r="CJ6" s="36">
        <f t="shared" si="9"/>
        <v>192.98</v>
      </c>
      <c r="CK6" s="35" t="str">
        <f>IF(CK7="","",IF(CK7="-","【-】","【"&amp;SUBSTITUTE(TEXT(CK7,"#,##0.00"),"-","△")&amp;"】"))</f>
        <v>【166.40】</v>
      </c>
      <c r="CL6" s="36">
        <f>IF(CL7="",NA(),CL7)</f>
        <v>51.48</v>
      </c>
      <c r="CM6" s="36">
        <f t="shared" ref="CM6:CU6" si="10">IF(CM7="",NA(),CM7)</f>
        <v>51.94</v>
      </c>
      <c r="CN6" s="36">
        <f t="shared" si="10"/>
        <v>50.07</v>
      </c>
      <c r="CO6" s="36">
        <f t="shared" si="10"/>
        <v>50.55</v>
      </c>
      <c r="CP6" s="36">
        <f t="shared" si="10"/>
        <v>52.11</v>
      </c>
      <c r="CQ6" s="36">
        <f t="shared" si="10"/>
        <v>54.24</v>
      </c>
      <c r="CR6" s="36">
        <f t="shared" si="10"/>
        <v>55.88</v>
      </c>
      <c r="CS6" s="36">
        <f t="shared" si="10"/>
        <v>55.22</v>
      </c>
      <c r="CT6" s="36">
        <f t="shared" si="10"/>
        <v>54.05</v>
      </c>
      <c r="CU6" s="36">
        <f t="shared" si="10"/>
        <v>54.43</v>
      </c>
      <c r="CV6" s="35" t="str">
        <f>IF(CV7="","",IF(CV7="-","【-】","【"&amp;SUBSTITUTE(TEXT(CV7,"#,##0.00"),"-","△")&amp;"】"))</f>
        <v>【60.69】</v>
      </c>
      <c r="CW6" s="36">
        <f>IF(CW7="",NA(),CW7)</f>
        <v>90.31</v>
      </c>
      <c r="CX6" s="36">
        <f t="shared" ref="CX6:DF6" si="11">IF(CX7="",NA(),CX7)</f>
        <v>88.71</v>
      </c>
      <c r="CY6" s="36">
        <f t="shared" si="11"/>
        <v>90.33</v>
      </c>
      <c r="CZ6" s="36">
        <f t="shared" si="11"/>
        <v>86.96</v>
      </c>
      <c r="DA6" s="36">
        <f t="shared" si="11"/>
        <v>87.31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58.33</v>
      </c>
      <c r="DI6" s="36">
        <f t="shared" ref="DI6:DQ6" si="12">IF(DI7="",NA(),DI7)</f>
        <v>59.95</v>
      </c>
      <c r="DJ6" s="36">
        <f t="shared" si="12"/>
        <v>60.3</v>
      </c>
      <c r="DK6" s="36">
        <f t="shared" si="12"/>
        <v>60.07</v>
      </c>
      <c r="DL6" s="36">
        <f t="shared" si="12"/>
        <v>59.66</v>
      </c>
      <c r="DM6" s="36">
        <f t="shared" si="12"/>
        <v>48.14</v>
      </c>
      <c r="DN6" s="36">
        <f t="shared" si="12"/>
        <v>46.61</v>
      </c>
      <c r="DO6" s="36">
        <f t="shared" si="12"/>
        <v>47.97</v>
      </c>
      <c r="DP6" s="36">
        <f t="shared" si="12"/>
        <v>49.12</v>
      </c>
      <c r="DQ6" s="36">
        <f t="shared" si="12"/>
        <v>49.39</v>
      </c>
      <c r="DR6" s="35" t="str">
        <f>IF(DR7="","",IF(DR7="-","【-】","【"&amp;SUBSTITUTE(TEXT(DR7,"#,##0.00"),"-","△")&amp;"】"))</f>
        <v>【50.19】</v>
      </c>
      <c r="DS6" s="36">
        <f>IF(DS7="",NA(),DS7)</f>
        <v>16.48</v>
      </c>
      <c r="DT6" s="36">
        <f t="shared" ref="DT6:EB6" si="13">IF(DT7="",NA(),DT7)</f>
        <v>16.48</v>
      </c>
      <c r="DU6" s="36">
        <f t="shared" si="13"/>
        <v>16.48</v>
      </c>
      <c r="DV6" s="36">
        <f t="shared" si="13"/>
        <v>14.03</v>
      </c>
      <c r="DW6" s="36">
        <f t="shared" si="13"/>
        <v>12.35</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6">
        <f t="shared" si="14"/>
        <v>1.4</v>
      </c>
      <c r="EH6" s="36">
        <f t="shared" si="14"/>
        <v>1.66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23817</v>
      </c>
      <c r="D7" s="38">
        <v>46</v>
      </c>
      <c r="E7" s="38">
        <v>1</v>
      </c>
      <c r="F7" s="38">
        <v>0</v>
      </c>
      <c r="G7" s="38">
        <v>1</v>
      </c>
      <c r="H7" s="38" t="s">
        <v>93</v>
      </c>
      <c r="I7" s="38" t="s">
        <v>94</v>
      </c>
      <c r="J7" s="38" t="s">
        <v>95</v>
      </c>
      <c r="K7" s="38" t="s">
        <v>96</v>
      </c>
      <c r="L7" s="38" t="s">
        <v>97</v>
      </c>
      <c r="M7" s="38" t="s">
        <v>98</v>
      </c>
      <c r="N7" s="39" t="s">
        <v>99</v>
      </c>
      <c r="O7" s="39">
        <v>80.510000000000005</v>
      </c>
      <c r="P7" s="39">
        <v>97.65</v>
      </c>
      <c r="Q7" s="39">
        <v>4925</v>
      </c>
      <c r="R7" s="39">
        <v>13211</v>
      </c>
      <c r="S7" s="39">
        <v>41.88</v>
      </c>
      <c r="T7" s="39">
        <v>315.45</v>
      </c>
      <c r="U7" s="39">
        <v>12801</v>
      </c>
      <c r="V7" s="39">
        <v>41.81</v>
      </c>
      <c r="W7" s="39">
        <v>306.17</v>
      </c>
      <c r="X7" s="39">
        <v>128.13999999999999</v>
      </c>
      <c r="Y7" s="39">
        <v>124.39</v>
      </c>
      <c r="Z7" s="39">
        <v>124.68</v>
      </c>
      <c r="AA7" s="39">
        <v>123.23</v>
      </c>
      <c r="AB7" s="39">
        <v>133.79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459.07</v>
      </c>
      <c r="AU7" s="39">
        <v>956.36</v>
      </c>
      <c r="AV7" s="39">
        <v>1765.44</v>
      </c>
      <c r="AW7" s="39">
        <v>712.65</v>
      </c>
      <c r="AX7" s="39">
        <v>743.33</v>
      </c>
      <c r="AY7" s="39">
        <v>388.67</v>
      </c>
      <c r="AZ7" s="39">
        <v>355.27</v>
      </c>
      <c r="BA7" s="39">
        <v>359.7</v>
      </c>
      <c r="BB7" s="39">
        <v>362.93</v>
      </c>
      <c r="BC7" s="39">
        <v>371.81</v>
      </c>
      <c r="BD7" s="39">
        <v>260.31</v>
      </c>
      <c r="BE7" s="39">
        <v>74.78</v>
      </c>
      <c r="BF7" s="39">
        <v>61.05</v>
      </c>
      <c r="BG7" s="39">
        <v>81.069999999999993</v>
      </c>
      <c r="BH7" s="39">
        <v>120.76</v>
      </c>
      <c r="BI7" s="39">
        <v>159.36000000000001</v>
      </c>
      <c r="BJ7" s="39">
        <v>422.5</v>
      </c>
      <c r="BK7" s="39">
        <v>458.27</v>
      </c>
      <c r="BL7" s="39">
        <v>447.01</v>
      </c>
      <c r="BM7" s="39">
        <v>439.05</v>
      </c>
      <c r="BN7" s="39">
        <v>465.85</v>
      </c>
      <c r="BO7" s="39">
        <v>275.67</v>
      </c>
      <c r="BP7" s="39">
        <v>128.27000000000001</v>
      </c>
      <c r="BQ7" s="39">
        <v>123.92</v>
      </c>
      <c r="BR7" s="39">
        <v>125.01</v>
      </c>
      <c r="BS7" s="39">
        <v>123.63</v>
      </c>
      <c r="BT7" s="39">
        <v>121.98</v>
      </c>
      <c r="BU7" s="39">
        <v>101.64</v>
      </c>
      <c r="BV7" s="39">
        <v>96.77</v>
      </c>
      <c r="BW7" s="39">
        <v>95.81</v>
      </c>
      <c r="BX7" s="39">
        <v>95.26</v>
      </c>
      <c r="BY7" s="39">
        <v>92.39</v>
      </c>
      <c r="BZ7" s="39">
        <v>100.05</v>
      </c>
      <c r="CA7" s="39">
        <v>182.75</v>
      </c>
      <c r="CB7" s="39">
        <v>189.14</v>
      </c>
      <c r="CC7" s="39">
        <v>188.78</v>
      </c>
      <c r="CD7" s="39">
        <v>195.07</v>
      </c>
      <c r="CE7" s="39">
        <v>195.39</v>
      </c>
      <c r="CF7" s="39">
        <v>179.16</v>
      </c>
      <c r="CG7" s="39">
        <v>187.18</v>
      </c>
      <c r="CH7" s="39">
        <v>189.58</v>
      </c>
      <c r="CI7" s="39">
        <v>192.82</v>
      </c>
      <c r="CJ7" s="39">
        <v>192.98</v>
      </c>
      <c r="CK7" s="39">
        <v>166.4</v>
      </c>
      <c r="CL7" s="39">
        <v>51.48</v>
      </c>
      <c r="CM7" s="39">
        <v>51.94</v>
      </c>
      <c r="CN7" s="39">
        <v>50.07</v>
      </c>
      <c r="CO7" s="39">
        <v>50.55</v>
      </c>
      <c r="CP7" s="39">
        <v>52.11</v>
      </c>
      <c r="CQ7" s="39">
        <v>54.24</v>
      </c>
      <c r="CR7" s="39">
        <v>55.88</v>
      </c>
      <c r="CS7" s="39">
        <v>55.22</v>
      </c>
      <c r="CT7" s="39">
        <v>54.05</v>
      </c>
      <c r="CU7" s="39">
        <v>54.43</v>
      </c>
      <c r="CV7" s="39">
        <v>60.69</v>
      </c>
      <c r="CW7" s="39">
        <v>90.31</v>
      </c>
      <c r="CX7" s="39">
        <v>88.71</v>
      </c>
      <c r="CY7" s="39">
        <v>90.33</v>
      </c>
      <c r="CZ7" s="39">
        <v>86.96</v>
      </c>
      <c r="DA7" s="39">
        <v>87.31</v>
      </c>
      <c r="DB7" s="39">
        <v>81.680000000000007</v>
      </c>
      <c r="DC7" s="39">
        <v>80.989999999999995</v>
      </c>
      <c r="DD7" s="39">
        <v>80.930000000000007</v>
      </c>
      <c r="DE7" s="39">
        <v>80.510000000000005</v>
      </c>
      <c r="DF7" s="39">
        <v>79.44</v>
      </c>
      <c r="DG7" s="39">
        <v>89.82</v>
      </c>
      <c r="DH7" s="39">
        <v>58.33</v>
      </c>
      <c r="DI7" s="39">
        <v>59.95</v>
      </c>
      <c r="DJ7" s="39">
        <v>60.3</v>
      </c>
      <c r="DK7" s="39">
        <v>60.07</v>
      </c>
      <c r="DL7" s="39">
        <v>59.66</v>
      </c>
      <c r="DM7" s="39">
        <v>48.14</v>
      </c>
      <c r="DN7" s="39">
        <v>46.61</v>
      </c>
      <c r="DO7" s="39">
        <v>47.97</v>
      </c>
      <c r="DP7" s="39">
        <v>49.12</v>
      </c>
      <c r="DQ7" s="39">
        <v>49.39</v>
      </c>
      <c r="DR7" s="39">
        <v>50.19</v>
      </c>
      <c r="DS7" s="39">
        <v>16.48</v>
      </c>
      <c r="DT7" s="39">
        <v>16.48</v>
      </c>
      <c r="DU7" s="39">
        <v>16.48</v>
      </c>
      <c r="DV7" s="39">
        <v>14.03</v>
      </c>
      <c r="DW7" s="39">
        <v>12.35</v>
      </c>
      <c r="DX7" s="39">
        <v>11.13</v>
      </c>
      <c r="DY7" s="39">
        <v>10.84</v>
      </c>
      <c r="DZ7" s="39">
        <v>15.33</v>
      </c>
      <c r="EA7" s="39">
        <v>16.760000000000002</v>
      </c>
      <c r="EB7" s="39">
        <v>18.57</v>
      </c>
      <c r="EC7" s="39">
        <v>20.63</v>
      </c>
      <c r="ED7" s="39">
        <v>0</v>
      </c>
      <c r="EE7" s="39">
        <v>0</v>
      </c>
      <c r="EF7" s="39">
        <v>0</v>
      </c>
      <c r="EG7" s="39">
        <v>1.4</v>
      </c>
      <c r="EH7" s="39">
        <v>1.66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