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9T140\Desktop\"/>
    </mc:Choice>
  </mc:AlternateContent>
  <workbookProtection workbookAlgorithmName="SHA-512" workbookHashValue="2srMlJl7A7fri3xB/bXZT8RQdRRqq00cEcaz0nrQMggXZfbTk55NROhNKG3B/XI5Tem+9QidN+iS0VHDJRt8ZA==" workbookSaltValue="V/Om5Ak96Ro6XtBNJSoEKQ==" workbookSpinCount="100000" lockStructure="1"/>
  <bookViews>
    <workbookView xWindow="0" yWindow="0" windowWidth="19200" windowHeight="69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<sst xmlns="http://schemas.openxmlformats.org/spreadsheetml/2006/main" count="236" uniqueCount="120">
  <si>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</si>
  <si>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</si>
  <si>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</si>
  <si>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</si>
  <si>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</si>
  <si>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</si>
  <si>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</si>
  <si>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</si>
  <si>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</si>
  <si>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</si>
  <si>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</si>
  <si>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</si>
  <si>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</si>
  <si>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</si>
  <si>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</si>
  <si>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</si>
  <si>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</si>
  <si>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</si>
  <si>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</si>
  <si>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</si>
  <si>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</si>
  <si>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</si>
  <si>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</si>
  <si>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</si>
  <si>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</si>
  <si>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</si>
  <si>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</si>
  <si>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</si>
  <si>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</si>
  <si>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</si>
  <si>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</si>
  <si>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</si>
  <si>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</si>
  <si>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</si>
  <si>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</si>
  <si>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</si>
  <si>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</si>
  <si>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</si>
  <si>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</si>
  <si>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</si>
  <si>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</si>
  <si>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</si>
  <si>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</si>
  <si>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</si>
  <si>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</si>
  <si>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</si>
  <si>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</si>
  <si>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</si>
  <si>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</si>
  <si>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</si>
  <si>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</si>
  <si>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</si>
  <si>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</si>
  <si>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</si>
  <si>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</si>
  <si>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</si>
  <si>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</si>
  <si>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</si>
  <si>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</si>
  <si>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</si>
  <si>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</si>
  <si>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</si>
  <si>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</si>
  <si>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</si>
  <si>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</si>
  <si>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</si>
  <si>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</si>
  <si>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</si>
  <si>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</si>
  <si>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</si>
  <si>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</si>
  <si>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</si>
  <si>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</si>
  <si>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</si>
  <si>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</si>
  <si>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</si>
  <si>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</si>
  <si>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</si>
  <si>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</si>
  <si>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</si>
  <si>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</si>
  <si>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</si>
  <si>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</si>
  <si>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</si>
  <si>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</si>
  <si>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</si>
  <si>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</si>
  <si>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</si>
  <si>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</si>
  <si>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</si>
  <si>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</si>
  <si>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</si>
  <si>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</si>
  <si>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</si>
  <si>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</si>
  <si>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</si>
  <si>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</si>
  <si>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</si>
  <si>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</si>
  <si>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</si>
  <si>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</si>
  <si>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</si>
  <si>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</si>
  <si>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</si>
  <si>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</si>
  <si>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</si>
  <si>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</si>
  <si>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</si>
  <si>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</si>
  <si>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</si>
  <si>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</si>
  <si>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</si>
  <si>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</si>
  <si>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</si>
  <si>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</si>
  <si>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</si>
  <si>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</si>
  <si>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　管渠改善率は0％で直ちに修復すべき老朽箇所はありません。
処理施設については、R2年度に機能保全計画策定業務が完了し保全計画に基づいた更新投資が必要となります。</t>
    <rPh sb="2" eb="4">
      <t>カンキョ</t>
    </rPh>
    <rPh sb="4" eb="7">
      <t>カイゼンリツ</t>
    </rPh>
    <rPh sb="11" eb="12">
      <t>タダ</t>
    </rPh>
    <rPh sb="14" eb="16">
      <t>シュウフク</t>
    </rPh>
    <rPh sb="19" eb="21">
      <t>ロウキュウ</t>
    </rPh>
    <rPh sb="21" eb="23">
      <t>カショ</t>
    </rPh>
    <rPh sb="32" eb="34">
      <t>ショリ</t>
    </rPh>
    <rPh sb="34" eb="36">
      <t>シセツ</t>
    </rPh>
    <rPh sb="44" eb="46">
      <t>ネンド</t>
    </rPh>
    <rPh sb="47" eb="49">
      <t>キノウ</t>
    </rPh>
    <rPh sb="49" eb="51">
      <t>ホゼン</t>
    </rPh>
    <rPh sb="51" eb="53">
      <t>ケイカク</t>
    </rPh>
    <rPh sb="53" eb="55">
      <t>サクテイ</t>
    </rPh>
    <rPh sb="55" eb="57">
      <t>ギョウム</t>
    </rPh>
    <rPh sb="58" eb="60">
      <t>カンリョウ</t>
    </rPh>
    <rPh sb="61" eb="63">
      <t>ホゼン</t>
    </rPh>
    <rPh sb="63" eb="65">
      <t>ケイカク</t>
    </rPh>
    <rPh sb="66" eb="67">
      <t>モト</t>
    </rPh>
    <rPh sb="70" eb="72">
      <t>コウシン</t>
    </rPh>
    <rPh sb="72" eb="74">
      <t>トウシ</t>
    </rPh>
    <rPh sb="75" eb="77">
      <t>ヒツヨウ</t>
    </rPh>
    <phoneticPr fontId="4"/>
  </si>
  <si>
    <t>①　収益的収支比率は100.18％となり、100％を上回りましたが、依然として一般会計からの基準外繰入により収支均衡を保っている状態です。
④　企業債残高の残額すべて基準内繰入対象債となり、特別会計においての実質的負担はありません。
⑤⑥経費回収率は1.8ポイント減の31.34％、汚水処理減価は前年度を26.74円上回り509.14円になりました。これは、漁業集落排水整備事業の機能保全計画策定業務委託を実施した事による支出負担増によるものです。使用料収入は前年比で98千円増となっています。
⑦　施設利用率は前年比でほぼ横ばいです。
⑧　水洗化率は供用区域内で1件の加入があり3.7％の増となりました。</t>
    <rPh sb="2" eb="5">
      <t>シュウエキテキ</t>
    </rPh>
    <rPh sb="5" eb="7">
      <t>シュウシ</t>
    </rPh>
    <rPh sb="7" eb="9">
      <t>ヒリツ</t>
    </rPh>
    <rPh sb="26" eb="28">
      <t>ウワマワ</t>
    </rPh>
    <rPh sb="34" eb="36">
      <t>イゼン</t>
    </rPh>
    <rPh sb="39" eb="41">
      <t>イッパン</t>
    </rPh>
    <rPh sb="41" eb="43">
      <t>カイケイ</t>
    </rPh>
    <rPh sb="46" eb="49">
      <t>キジュンガイ</t>
    </rPh>
    <rPh sb="152" eb="153">
      <t>ド</t>
    </rPh>
    <rPh sb="159" eb="160">
      <t>エン</t>
    </rPh>
    <rPh sb="169" eb="170">
      <t>エン</t>
    </rPh>
    <rPh sb="299" eb="300">
      <t>ゾウ</t>
    </rPh>
    <phoneticPr fontId="4"/>
  </si>
  <si>
    <r>
      <t xml:space="preserve">　施設維持管理費と償還金に対して営業収益（使用料収入）に不足が生じるため、一般会計の基準外繰入金として他会計から営業補助していただく形で収支均衡を保っています。
　施設の老朽化に伴い施設維持管理費も増加傾向にあります。今後は町当局と財政部局と財政状況を踏まえ、機能保全計画に基づいた補助事業を活用しながら長寿命図るか、近隣施設との統廃合、又はダウンサイジングについて検討が必要です。
　地域の特性上、浄化槽等の設置が困難な家屋が多数あり当該事業の廃止は難しいことから、今後も引き続き安定した運営を心がけ、処理原価の低減と経費回収率の向上に努めます。
</t>
    </r>
    <r>
      <rPr>
        <sz val="10"/>
        <color rgb="FFFF0000"/>
        <rFont val="ＭＳ ゴシック"/>
        <family val="3"/>
        <charset val="128"/>
      </rPr>
      <t>　</t>
    </r>
    <r>
      <rPr>
        <sz val="10"/>
        <color theme="1"/>
        <rFont val="ＭＳ ゴシック"/>
        <family val="3"/>
        <charset val="128"/>
      </rPr>
      <t>また、長期的な基本計画である経営戦略の改定を実施し、経営の健全化を図るための取組を進めていきます。</t>
    </r>
    <rPh sb="1" eb="3">
      <t>シセツ</t>
    </rPh>
    <rPh sb="3" eb="5">
      <t>イジ</t>
    </rPh>
    <rPh sb="5" eb="7">
      <t>カンリ</t>
    </rPh>
    <rPh sb="7" eb="8">
      <t>ヒ</t>
    </rPh>
    <rPh sb="9" eb="12">
      <t>ショウカンキン</t>
    </rPh>
    <rPh sb="13" eb="14">
      <t>タイ</t>
    </rPh>
    <rPh sb="16" eb="18">
      <t>エイギョウ</t>
    </rPh>
    <rPh sb="18" eb="20">
      <t>シュウエキ</t>
    </rPh>
    <rPh sb="21" eb="24">
      <t>シヨウリョウ</t>
    </rPh>
    <rPh sb="24" eb="26">
      <t>シュウニュウ</t>
    </rPh>
    <rPh sb="28" eb="30">
      <t>フソク</t>
    </rPh>
    <rPh sb="31" eb="32">
      <t>ショウ</t>
    </rPh>
    <rPh sb="37" eb="39">
      <t>イッパン</t>
    </rPh>
    <rPh sb="39" eb="41">
      <t>カイケイ</t>
    </rPh>
    <rPh sb="42" eb="45">
      <t>キジュンガイ</t>
    </rPh>
    <rPh sb="45" eb="48">
      <t>クリイレキン</t>
    </rPh>
    <rPh sb="51" eb="54">
      <t>タカイケイ</t>
    </rPh>
    <rPh sb="56" eb="58">
      <t>エイギョウ</t>
    </rPh>
    <rPh sb="58" eb="60">
      <t>ホジョ</t>
    </rPh>
    <rPh sb="66" eb="67">
      <t>カタチ</t>
    </rPh>
    <rPh sb="68" eb="70">
      <t>シュウシ</t>
    </rPh>
    <rPh sb="70" eb="72">
      <t>キンコウ</t>
    </rPh>
    <rPh sb="73" eb="74">
      <t>タモ</t>
    </rPh>
    <rPh sb="83" eb="85">
      <t>シセツ</t>
    </rPh>
    <rPh sb="86" eb="89">
      <t>ロウキュウカ</t>
    </rPh>
    <rPh sb="90" eb="91">
      <t>トモナ</t>
    </rPh>
    <rPh sb="92" eb="94">
      <t>シセツ</t>
    </rPh>
    <rPh sb="94" eb="96">
      <t>イジ</t>
    </rPh>
    <rPh sb="96" eb="99">
      <t>カンリヒ</t>
    </rPh>
    <rPh sb="100" eb="102">
      <t>ゾウカ</t>
    </rPh>
    <rPh sb="102" eb="104">
      <t>ケイコウ</t>
    </rPh>
    <rPh sb="110" eb="112">
      <t>コンゴ</t>
    </rPh>
    <rPh sb="114" eb="116">
      <t>トウキョク</t>
    </rPh>
    <rPh sb="119" eb="121">
      <t>ブキョク</t>
    </rPh>
    <rPh sb="122" eb="124">
      <t>ザイセイ</t>
    </rPh>
    <rPh sb="124" eb="126">
      <t>ジョウキョウ</t>
    </rPh>
    <rPh sb="127" eb="128">
      <t>フ</t>
    </rPh>
    <rPh sb="131" eb="133">
      <t>キノウ</t>
    </rPh>
    <rPh sb="133" eb="135">
      <t>ホゼン</t>
    </rPh>
    <rPh sb="135" eb="137">
      <t>ケイカク</t>
    </rPh>
    <rPh sb="138" eb="139">
      <t>モト</t>
    </rPh>
    <rPh sb="142" eb="144">
      <t>ホジョ</t>
    </rPh>
    <rPh sb="144" eb="146">
      <t>ジギョウ</t>
    </rPh>
    <rPh sb="147" eb="149">
      <t>カツヨウ</t>
    </rPh>
    <rPh sb="153" eb="154">
      <t>チョウ</t>
    </rPh>
    <rPh sb="154" eb="156">
      <t>ジュミョウ</t>
    </rPh>
    <rPh sb="156" eb="157">
      <t>ハカ</t>
    </rPh>
    <rPh sb="160" eb="162">
      <t>キンリン</t>
    </rPh>
    <rPh sb="162" eb="164">
      <t>シセツ</t>
    </rPh>
    <rPh sb="166" eb="169">
      <t>トウハイゴウ</t>
    </rPh>
    <rPh sb="170" eb="171">
      <t>マタ</t>
    </rPh>
    <rPh sb="184" eb="186">
      <t>ケントウ</t>
    </rPh>
    <rPh sb="187" eb="189">
      <t>ヒツヨウ</t>
    </rPh>
    <rPh sb="197" eb="199">
      <t>チイキ</t>
    </rPh>
    <rPh sb="200" eb="203">
      <t>トクセイジョウ</t>
    </rPh>
    <rPh sb="204" eb="207">
      <t>ジョウカソウ</t>
    </rPh>
    <rPh sb="207" eb="208">
      <t>トウ</t>
    </rPh>
    <rPh sb="209" eb="211">
      <t>セッチ</t>
    </rPh>
    <rPh sb="212" eb="214">
      <t>コンナン</t>
    </rPh>
    <rPh sb="215" eb="217">
      <t>カオク</t>
    </rPh>
    <rPh sb="218" eb="220">
      <t>タスウ</t>
    </rPh>
    <rPh sb="222" eb="224">
      <t>トウガイ</t>
    </rPh>
    <rPh sb="224" eb="226">
      <t>ジギョウ</t>
    </rPh>
    <rPh sb="227" eb="229">
      <t>ハイシ</t>
    </rPh>
    <rPh sb="230" eb="231">
      <t>ムズカ</t>
    </rPh>
    <rPh sb="238" eb="240">
      <t>コンゴ</t>
    </rPh>
    <rPh sb="241" eb="242">
      <t>ヒ</t>
    </rPh>
    <rPh sb="243" eb="244">
      <t>ツヅ</t>
    </rPh>
    <rPh sb="245" eb="247">
      <t>アンテイ</t>
    </rPh>
    <rPh sb="249" eb="251">
      <t>ウンエイ</t>
    </rPh>
    <rPh sb="252" eb="253">
      <t>ココロ</t>
    </rPh>
    <rPh sb="256" eb="258">
      <t>ショリ</t>
    </rPh>
    <rPh sb="258" eb="260">
      <t>ゲンカ</t>
    </rPh>
    <rPh sb="261" eb="263">
      <t>テイゲン</t>
    </rPh>
    <rPh sb="264" eb="266">
      <t>ケイヒ</t>
    </rPh>
    <rPh sb="266" eb="269">
      <t>カイシュウリツ</t>
    </rPh>
    <rPh sb="270" eb="272">
      <t>コウジョウ</t>
    </rPh>
    <rPh sb="273" eb="27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</si>
</sst>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42-4853-A131-7A1C199185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9C42-4853-A131-7A1C199185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10.8</c:v>
                </c:pt>
                <c:pt idx="1">
                  <c:v>10.8</c:v>
                </c:pt>
                <c:pt idx="2">
                  <c:v>11</c:v>
                </c:pt>
                <c:pt idx="3">
                  <c:v>10.8</c:v>
                </c:pt>
                <c:pt idx="4">
                  <c:v>11</c:v>
                </c:pt>
              </c:numCache>
            </c:numRef>
          </c:val>
          <c:extLst>
            <c:ext xmlns:c16="http://schemas.microsoft.com/office/drawing/2014/chart" uri="{C3380CC4-5D6E-409C-BE32-E72D297353CC}">
              <c16:uniqueId val="{00000000-F020-4885-8610-41D34029DC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F020-4885-8610-41D34029DC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46.05</c:v>
                </c:pt>
                <c:pt idx="1">
                  <c:v>51.08</c:v>
                </c:pt>
                <c:pt idx="2">
                  <c:v>52.25</c:v>
                </c:pt>
                <c:pt idx="3">
                  <c:v>55.68</c:v>
                </c:pt>
                <c:pt idx="4">
                  <c:v>59.32</c:v>
                </c:pt>
              </c:numCache>
            </c:numRef>
          </c:val>
          <c:extLst>
            <c:ext xmlns:c16="http://schemas.microsoft.com/office/drawing/2014/chart" uri="{C3380CC4-5D6E-409C-BE32-E72D297353CC}">
              <c16:uniqueId val="{00000000-3953-4BA8-B043-D9CB81149A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3953-4BA8-B043-D9CB81149A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99.1</c:v>
                </c:pt>
                <c:pt idx="1">
                  <c:v>102.52</c:v>
                </c:pt>
                <c:pt idx="2">
                  <c:v>97.61</c:v>
                </c:pt>
                <c:pt idx="3">
                  <c:v>99.9</c:v>
                </c:pt>
                <c:pt idx="4">
                  <c:v>100.18</c:v>
                </c:pt>
              </c:numCache>
            </c:numRef>
          </c:val>
          <c:extLst>
            <c:ext xmlns:c16="http://schemas.microsoft.com/office/drawing/2014/chart" uri="{C3380CC4-5D6E-409C-BE32-E72D297353CC}">
              <c16:uniqueId val="{00000000-D56D-47E3-A3D1-B0722034D0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6D-47E3-A3D1-B0722034D0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F4-46A4-90D4-BD0F053FD0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F4-46A4-90D4-BD0F053FD0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B6-41B2-891C-5DD4A40CE2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B6-41B2-891C-5DD4A40CE2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49-496E-9A8E-6787AB6100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49-496E-9A8E-6787AB6100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8-4A68-84F6-A92F31B0EF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8-4A68-84F6-A92F31B0EF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AD-47CE-B34E-3B7AE8CEAA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27AD-47CE-B34E-3B7AE8CEAA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62.43</c:v>
                </c:pt>
                <c:pt idx="1">
                  <c:v>68.78</c:v>
                </c:pt>
                <c:pt idx="2">
                  <c:v>58.33</c:v>
                </c:pt>
                <c:pt idx="3">
                  <c:v>33.14</c:v>
                </c:pt>
                <c:pt idx="4">
                  <c:v>31.34</c:v>
                </c:pt>
              </c:numCache>
            </c:numRef>
          </c:val>
          <c:extLst>
            <c:ext xmlns:c16="http://schemas.microsoft.com/office/drawing/2014/chart" uri="{C3380CC4-5D6E-409C-BE32-E72D297353CC}">
              <c16:uniqueId val="{00000000-307D-483B-ACF1-A37A80526E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307D-483B-ACF1-A37A80526E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259.62</c:v>
                </c:pt>
                <c:pt idx="1">
                  <c:v>236.43</c:v>
                </c:pt>
                <c:pt idx="2">
                  <c:v>275.69</c:v>
                </c:pt>
                <c:pt idx="3">
                  <c:v>482.4</c:v>
                </c:pt>
                <c:pt idx="4">
                  <c:v>509.14</c:v>
                </c:pt>
              </c:numCache>
            </c:numRef>
          </c:val>
          <c:extLst>
            <c:ext xmlns:c16="http://schemas.microsoft.com/office/drawing/2014/chart" uri="{C3380CC4-5D6E-409C-BE32-E72D297353CC}">
              <c16:uniqueId val="{00000000-E9BD-43CF-9018-A735FAA6C4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E9BD-43CF-9018-A735FAA6C4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4" zoomScaleNormal="100" workbookViewId="0">
      <selection activeCell="CB65" sqref="CB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青森県　中泊町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10568</v>
      </c>
      <c r="AM8" s="51"/>
      <c r="AN8" s="51"/>
      <c r="AO8" s="51"/>
      <c r="AP8" s="51"/>
      <c r="AQ8" s="51"/>
      <c r="AR8" s="51"/>
      <c r="AS8" s="51"/>
      <c r="AT8" s="46">
        <f>データ!T6</f>
        <v>216.34</v>
      </c>
      <c r="AU8" s="46"/>
      <c r="AV8" s="46"/>
      <c r="AW8" s="46"/>
      <c r="AX8" s="46"/>
      <c r="AY8" s="46"/>
      <c r="AZ8" s="46"/>
      <c r="BA8" s="46"/>
      <c r="BB8" s="46">
        <f>データ!U6</f>
        <v>48.85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5.58</v>
      </c>
      <c r="Q10" s="46"/>
      <c r="R10" s="46"/>
      <c r="S10" s="46"/>
      <c r="T10" s="46"/>
      <c r="U10" s="46"/>
      <c r="V10" s="46"/>
      <c r="W10" s="46">
        <f>データ!Q6</f>
        <v>87.93</v>
      </c>
      <c r="X10" s="46"/>
      <c r="Y10" s="46"/>
      <c r="Z10" s="46"/>
      <c r="AA10" s="46"/>
      <c r="AB10" s="46"/>
      <c r="AC10" s="46"/>
      <c r="AD10" s="51">
        <f>データ!R6</f>
        <v>2887</v>
      </c>
      <c r="AE10" s="51"/>
      <c r="AF10" s="51"/>
      <c r="AG10" s="51"/>
      <c r="AH10" s="51"/>
      <c r="AI10" s="51"/>
      <c r="AJ10" s="51"/>
      <c r="AK10" s="2"/>
      <c r="AL10" s="51">
        <f>データ!V6</f>
        <v>585</v>
      </c>
      <c r="AM10" s="51"/>
      <c r="AN10" s="51"/>
      <c r="AO10" s="51"/>
      <c r="AP10" s="51"/>
      <c r="AQ10" s="51"/>
      <c r="AR10" s="51"/>
      <c r="AS10" s="51"/>
      <c r="AT10" s="46">
        <f>データ!W6</f>
        <v>0.15</v>
      </c>
      <c r="AU10" s="46"/>
      <c r="AV10" s="46"/>
      <c r="AW10" s="46"/>
      <c r="AX10" s="46"/>
      <c r="AY10" s="46"/>
      <c r="AZ10" s="46"/>
      <c r="BA10" s="46"/>
      <c r="BB10" s="46">
        <f>データ!X6</f>
        <v>3900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44</v>
      </c>
      <c r="O86" s="26" t="str">
        <f>データ!EO6</f>
        <v>【1.09】</v>
      </c>
    </row>
  </sheetData>
  <sheetProtection algorithmName="SHA-512" hashValue="FU6ni/QLdqPkoAyZcf8NgDdfpEuwSNJmm4IX5YKp2CBf82pq/MPn+n+LgCW5uFHJGxvhPmMOBrsvm4hHLaxZsQ==" saltValue="p42NW6gEwaPs2DjtYuIC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23876</v>
      </c>
      <c r="D6" s="33">
        <f t="shared" si="3"/>
        <v>47</v>
      </c>
      <c r="E6" s="33">
        <f t="shared" si="3"/>
        <v>17</v>
      </c>
      <c r="F6" s="33">
        <f t="shared" si="3"/>
        <v>6</v>
      </c>
      <c r="G6" s="33">
        <f t="shared" si="3"/>
        <v>0</v>
      </c>
      <c r="H6" s="33" t="str">
        <f t="shared" si="3"/>
        <v>青森県　中泊町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5.58</v>
      </c>
      <c r="Q6" s="34">
        <f t="shared" si="3"/>
        <v>87.93</v>
      </c>
      <c r="R6" s="34">
        <f t="shared" si="3"/>
        <v>2887</v>
      </c>
      <c r="S6" s="34">
        <f t="shared" si="3"/>
        <v>10568</v>
      </c>
      <c r="T6" s="34">
        <f t="shared" si="3"/>
        <v>216.34</v>
      </c>
      <c r="U6" s="34">
        <f t="shared" si="3"/>
        <v>48.85</v>
      </c>
      <c r="V6" s="34">
        <f t="shared" si="3"/>
        <v>585</v>
      </c>
      <c r="W6" s="34">
        <f t="shared" si="3"/>
        <v>0.15</v>
      </c>
      <c r="X6" s="34">
        <f t="shared" si="3"/>
        <v>3900</v>
      </c>
      <c r="Y6" s="35">
        <f>IF(Y7="",NA(),Y7)</f>
        <v>99.1</v>
      </c>
      <c r="Z6" s="35">
        <f t="shared" ref="Z6:AH6" si="4">IF(Z7="",NA(),Z7)</f>
        <v>102.52</v>
      </c>
      <c r="AA6" s="35">
        <f t="shared" si="4"/>
        <v>97.61</v>
      </c>
      <c r="AB6" s="35">
        <f t="shared" si="4"/>
        <v>99.9</v>
      </c>
      <c r="AC6" s="35">
        <f t="shared" si="4"/>
        <v>100.18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62.43</v>
      </c>
      <c r="BR6" s="35">
        <f t="shared" ref="BR6:BZ6" si="8">IF(BR7="",NA(),BR7)</f>
        <v>68.78</v>
      </c>
      <c r="BS6" s="35">
        <f t="shared" si="8"/>
        <v>58.33</v>
      </c>
      <c r="BT6" s="35">
        <f t="shared" si="8"/>
        <v>33.14</v>
      </c>
      <c r="BU6" s="35">
        <f t="shared" si="8"/>
        <v>31.34</v>
      </c>
      <c r="BV6" s="35">
        <f t="shared" si="8"/>
        <v>46.26</v>
      </c>
      <c r="BW6" s="35">
        <f t="shared" si="8"/>
        <v>45.81</v>
      </c>
      <c r="BX6" s="35">
        <f t="shared" si="8"/>
        <v>43.43</v>
      </c>
      <c r="BY6" s="35">
        <f t="shared" si="8"/>
        <v>41.41</v>
      </c>
      <c r="BZ6" s="35">
        <f t="shared" si="8"/>
        <v>39.64</v>
      </c>
      <c r="CA6" s="34" t="str">
        <f>IF(CA7="","",IF(CA7="-","【-】","【"&amp;SUBSTITUTE(TEXT(CA7,"#,##0.00"),"-","△")&amp;"】"))</f>
        <v>【42.60】</v>
      </c>
      <c r="CB6" s="35">
        <f>IF(CB7="",NA(),CB7)</f>
        <v>259.62</v>
      </c>
      <c r="CC6" s="35">
        <f t="shared" ref="CC6:CK6" si="9">IF(CC7="",NA(),CC7)</f>
        <v>236.43</v>
      </c>
      <c r="CD6" s="35">
        <f t="shared" si="9"/>
        <v>275.69</v>
      </c>
      <c r="CE6" s="35">
        <f t="shared" si="9"/>
        <v>482.4</v>
      </c>
      <c r="CF6" s="35">
        <f t="shared" si="9"/>
        <v>509.14</v>
      </c>
      <c r="CG6" s="35">
        <f t="shared" si="9"/>
        <v>376.4</v>
      </c>
      <c r="CH6" s="35">
        <f t="shared" si="9"/>
        <v>383.92</v>
      </c>
      <c r="CI6" s="35">
        <f t="shared" si="9"/>
        <v>400.44</v>
      </c>
      <c r="CJ6" s="35">
        <f t="shared" si="9"/>
        <v>417.56</v>
      </c>
      <c r="CK6" s="35">
        <f t="shared" si="9"/>
        <v>449.72</v>
      </c>
      <c r="CL6" s="34" t="str">
        <f>IF(CL7="","",IF(CL7="-","【-】","【"&amp;SUBSTITUTE(TEXT(CL7,"#,##0.00"),"-","△")&amp;"】"))</f>
        <v>【410.22】</v>
      </c>
      <c r="CM6" s="35">
        <f>IF(CM7="",NA(),CM7)</f>
        <v>10.8</v>
      </c>
      <c r="CN6" s="35">
        <f t="shared" ref="CN6:CV6" si="10">IF(CN7="",NA(),CN7)</f>
        <v>10.8</v>
      </c>
      <c r="CO6" s="35">
        <f t="shared" si="10"/>
        <v>11</v>
      </c>
      <c r="CP6" s="35">
        <f t="shared" si="10"/>
        <v>10.8</v>
      </c>
      <c r="CQ6" s="35">
        <f t="shared" si="10"/>
        <v>11</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46.05</v>
      </c>
      <c r="CY6" s="35">
        <f t="shared" ref="CY6:DG6" si="11">IF(CY7="",NA(),CY7)</f>
        <v>51.08</v>
      </c>
      <c r="CZ6" s="35">
        <f t="shared" si="11"/>
        <v>52.25</v>
      </c>
      <c r="DA6" s="35">
        <f t="shared" si="11"/>
        <v>55.68</v>
      </c>
      <c r="DB6" s="35">
        <f t="shared" si="11"/>
        <v>59.32</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2">
      <c r="A7" s="28"/>
      <c r="B7" s="37">
        <v>2020</v>
      </c>
      <c r="C7" s="37">
        <v>23876</v>
      </c>
      <c r="D7" s="37">
        <v>47</v>
      </c>
      <c r="E7" s="37">
        <v>17</v>
      </c>
      <c r="F7" s="37">
        <v>6</v>
      </c>
      <c r="G7" s="37">
        <v>0</v>
      </c>
      <c r="H7" s="37" t="s">
        <v>98</v>
      </c>
      <c r="I7" s="37" t="s">
        <v>99</v>
      </c>
      <c r="J7" s="37" t="s">
        <v>100</v>
      </c>
      <c r="K7" s="37" t="s">
        <v>101</v>
      </c>
      <c r="L7" s="37" t="s">
        <v>102</v>
      </c>
      <c r="M7" s="37" t="s">
        <v>103</v>
      </c>
      <c r="N7" s="38" t="s">
        <v>104</v>
      </c>
      <c r="O7" s="38" t="s">
        <v>105</v>
      </c>
      <c r="P7" s="38">
        <v>5.58</v>
      </c>
      <c r="Q7" s="38">
        <v>87.93</v>
      </c>
      <c r="R7" s="38">
        <v>2887</v>
      </c>
      <c r="S7" s="38">
        <v>10568</v>
      </c>
      <c r="T7" s="38">
        <v>216.34</v>
      </c>
      <c r="U7" s="38">
        <v>48.85</v>
      </c>
      <c r="V7" s="38">
        <v>585</v>
      </c>
      <c r="W7" s="38">
        <v>0.15</v>
      </c>
      <c r="X7" s="38">
        <v>3900</v>
      </c>
      <c r="Y7" s="38">
        <v>99.1</v>
      </c>
      <c r="Z7" s="38">
        <v>102.52</v>
      </c>
      <c r="AA7" s="38">
        <v>97.61</v>
      </c>
      <c r="AB7" s="38">
        <v>99.9</v>
      </c>
      <c r="AC7" s="38">
        <v>100.18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62.43</v>
      </c>
      <c r="BR7" s="38">
        <v>68.78</v>
      </c>
      <c r="BS7" s="38">
        <v>58.33</v>
      </c>
      <c r="BT7" s="38">
        <v>33.14</v>
      </c>
      <c r="BU7" s="38">
        <v>31.34</v>
      </c>
      <c r="BV7" s="38">
        <v>46.26</v>
      </c>
      <c r="BW7" s="38">
        <v>45.81</v>
      </c>
      <c r="BX7" s="38">
        <v>43.43</v>
      </c>
      <c r="BY7" s="38">
        <v>41.41</v>
      </c>
      <c r="BZ7" s="38">
        <v>39.64</v>
      </c>
      <c r="CA7" s="38">
        <v>42.6</v>
      </c>
      <c r="CB7" s="38">
        <v>259.62</v>
      </c>
      <c r="CC7" s="38">
        <v>236.43</v>
      </c>
      <c r="CD7" s="38">
        <v>275.69</v>
      </c>
      <c r="CE7" s="38">
        <v>482.4</v>
      </c>
      <c r="CF7" s="38">
        <v>509.14</v>
      </c>
      <c r="CG7" s="38">
        <v>376.4</v>
      </c>
      <c r="CH7" s="38">
        <v>383.92</v>
      </c>
      <c r="CI7" s="38">
        <v>400.44</v>
      </c>
      <c r="CJ7" s="38">
        <v>417.56</v>
      </c>
      <c r="CK7" s="38">
        <v>449.72</v>
      </c>
      <c r="CL7" s="38">
        <v>410.22</v>
      </c>
      <c r="CM7" s="38">
        <v>10.8</v>
      </c>
      <c r="CN7" s="38">
        <v>10.8</v>
      </c>
      <c r="CO7" s="38">
        <v>11</v>
      </c>
      <c r="CP7" s="38">
        <v>10.8</v>
      </c>
      <c r="CQ7" s="38">
        <v>11</v>
      </c>
      <c r="CR7" s="38">
        <v>33.729999999999997</v>
      </c>
      <c r="CS7" s="38">
        <v>33.21</v>
      </c>
      <c r="CT7" s="38">
        <v>32.229999999999997</v>
      </c>
      <c r="CU7" s="38">
        <v>32.479999999999997</v>
      </c>
      <c r="CV7" s="38">
        <v>30.19</v>
      </c>
      <c r="CW7" s="38">
        <v>32.979999999999997</v>
      </c>
      <c r="CX7" s="38">
        <v>46.05</v>
      </c>
      <c r="CY7" s="38">
        <v>51.08</v>
      </c>
      <c r="CZ7" s="38">
        <v>52.25</v>
      </c>
      <c r="DA7" s="38">
        <v>55.68</v>
      </c>
      <c r="DB7" s="38">
        <v>59.32</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2019T140</cp:lastModifiedBy>
  <cp:lastPrinted>2022-02-07T01:52:21Z</cp:lastPrinted>
  <dcterms:created xsi:type="dcterms:W3CDTF">2021-12-03T08:04:40Z</dcterms:created>
  <dcterms:modified xsi:type="dcterms:W3CDTF">2022-02-07T01:53:24Z</dcterms:modified>
  <cp:category/>
</cp:coreProperties>
</file>