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30.9\上下水道課１\000 総務係\02_県からの照会等\01_県市町村課_理財Ｇ\08_公営企業に係る経営比較分析表の分析等について\R4\02_回答\"/>
    </mc:Choice>
  </mc:AlternateContent>
  <workbookProtection workbookAlgorithmName="SHA-512" workbookHashValue="8U+L9HZ/MzG5hWQslIp3v8BkD+iaeVmx2mJiIfjhDQgAP2BLPRP4n3Zwn4Z4wKvEhZbxHjRh/Dy9p7g9TkRzVQ==" workbookSaltValue="9BnCsqkJY6V+TQN3sXckkQ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S6" i="5"/>
  <c r="R6" i="5"/>
  <c r="AD10" i="4" s="1"/>
  <c r="Q6" i="5"/>
  <c r="P6" i="5"/>
  <c r="O6" i="5"/>
  <c r="N6" i="5"/>
  <c r="B10" i="4" s="1"/>
  <c r="M6" i="5"/>
  <c r="L6" i="5"/>
  <c r="K6" i="5"/>
  <c r="J6" i="5"/>
  <c r="I8" i="4" s="1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E85" i="4"/>
  <c r="BB10" i="4"/>
  <c r="AT10" i="4"/>
  <c r="W10" i="4"/>
  <c r="P10" i="4"/>
  <c r="I10" i="4"/>
  <c r="BB8" i="4"/>
  <c r="AT8" i="4"/>
  <c r="AL8" i="4"/>
  <c r="AD8" i="4"/>
  <c r="W8" i="4"/>
  <c r="P8" i="4"/>
  <c r="B8" i="4"/>
  <c r="B6" i="4"/>
</calcChain>
</file>

<file path=xl/sharedStrings.xml><?xml version="1.0" encoding="utf-8"?>
<sst xmlns="http://schemas.openxmlformats.org/spreadsheetml/2006/main" count="236" uniqueCount="117">
  <si>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</si>
  <si>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</si>
  <si>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</si>
  <si>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</si>
  <si>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</si>
  <si>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</si>
  <si>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</si>
  <si>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</si>
  <si>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</si>
  <si>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</si>
  <si>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</si>
  <si>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</si>
  <si>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</si>
  <si>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</si>
  <si>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</si>
  <si>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</si>
  <si>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</si>
  <si>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</si>
  <si>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</si>
  <si>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</si>
  <si>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</si>
  <si>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</si>
  <si>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</si>
  <si>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</si>
  <si>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</si>
  <si>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</si>
  <si>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</si>
  <si>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</si>
  <si>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</si>
  <si>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</si>
  <si>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</si>
  <si>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</si>
  <si>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</si>
  <si>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</si>
  <si>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</si>
  <si>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</si>
  <si>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</si>
  <si>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</si>
  <si>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</si>
  <si>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</si>
  <si>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</si>
  <si>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</si>
  <si>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</si>
  <si>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</si>
  <si>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</si>
  <si>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</si>
  <si>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</si>
  <si>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</si>
  <si>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</si>
  <si>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</si>
  <si>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</si>
  <si>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</si>
  <si>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</si>
  <si>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</si>
  <si>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</si>
  <si>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</si>
  <si>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</si>
  <si>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</si>
  <si>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</si>
  <si>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</si>
  <si>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</si>
  <si>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</si>
  <si>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</si>
  <si>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</si>
  <si>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</si>
  <si>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</si>
  <si>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</si>
  <si>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</si>
  <si>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</si>
  <si>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</si>
  <si>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</si>
  <si>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</si>
  <si>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</si>
  <si>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</si>
  <si>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</si>
  <si>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</si>
  <si>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</si>
  <si>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</si>
  <si>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</si>
  <si>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</si>
  <si>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</si>
  <si>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</si>
  <si>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</si>
  <si>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</si>
  <si>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</si>
  <si>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</si>
  <si>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</si>
  <si>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</si>
  <si>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</si>
  <si>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</si>
  <si>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</si>
  <si>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</si>
  <si>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</si>
  <si>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</si>
  <si>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</si>
  <si>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青森県　平川市</t>
  </si>
  <si>
    <t>法適用</t>
  </si>
  <si>
    <t>下水道事業</t>
  </si>
  <si>
    <t>公共下水道</t>
  </si>
  <si>
    <t>Cc1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</si>
  <si>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</si>
  <si>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</si>
  <si>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</si>
  <si>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</si>
  <si>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</si>
  <si>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</si>
  <si>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</si>
  <si>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</si>
  <si>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</si>
  <si>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</si>
  <si>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</si>
  <si>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</si>
  <si>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</si>
  <si>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</si>
  <si>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 xml:space="preserve">　有形固定資産減価償却率は、類似団体よりも高く、右肩上がりの状況である。資産の償却は進んでいるものの、耐用年数に達している資産は少ない。
　管渠老朽化率は類似団体と比較しても低く、老朽化等による管渠の破損等も発生していない。
　管渠改善率は依然低く、法定耐用年数を経過した管渠は少ない。
</t>
    <rPh sb="36" eb="38">
      <t>シサン</t>
    </rPh>
    <rPh sb="51" eb="53">
      <t>タイヨウ</t>
    </rPh>
    <rPh sb="53" eb="55">
      <t>ネンスウ</t>
    </rPh>
    <rPh sb="56" eb="57">
      <t>タッ</t>
    </rPh>
    <rPh sb="61" eb="63">
      <t>シサン</t>
    </rPh>
    <rPh sb="64" eb="65">
      <t>スク</t>
    </rPh>
    <phoneticPr fontId="4"/>
  </si>
  <si>
    <t xml:space="preserve">　経常収支比率は、依然100％を下回っており、主な収入源である使用料収入は微増傾向にあるが、一般会計からの繰入金で経費を賄っている状態にある。経費回収率も100％を下回っており、使用料収入で維持管理費は賄えているが、資本費は一般会計に依存せざるを得ない状況が続いている。特に令和2年度から供用開始30年を経過したため補助金が減少し、より汚水処理原価の高騰が顕著である。
　企業債残高対事業規模比率については、企業債残高はR1より一般会計において負担することと定めているため皆減した。
　水洗化率は前年度比微増となったが、類似団体と大幅に差がついた。水洗化率向上へ向けた取り組みが必要である。
</t>
    <rPh sb="9" eb="11">
      <t>イゼン</t>
    </rPh>
    <rPh sb="16" eb="18">
      <t>シタマワ</t>
    </rPh>
    <rPh sb="23" eb="24">
      <t>オモ</t>
    </rPh>
    <rPh sb="25" eb="28">
      <t>シュウニュウゲン</t>
    </rPh>
    <rPh sb="31" eb="34">
      <t>シヨウリョウ</t>
    </rPh>
    <rPh sb="34" eb="36">
      <t>シュウニュウ</t>
    </rPh>
    <rPh sb="37" eb="39">
      <t>ビゾウ</t>
    </rPh>
    <rPh sb="39" eb="41">
      <t>ケイコウ</t>
    </rPh>
    <rPh sb="71" eb="76">
      <t>ケイヒカイシュウリツ</t>
    </rPh>
    <rPh sb="82" eb="84">
      <t>シタマワ</t>
    </rPh>
    <rPh sb="89" eb="94">
      <t>シヨウリョウシュウニュウ</t>
    </rPh>
    <rPh sb="95" eb="97">
      <t>イジ</t>
    </rPh>
    <rPh sb="97" eb="100">
      <t>カンリヒ</t>
    </rPh>
    <rPh sb="101" eb="102">
      <t>マカナ</t>
    </rPh>
    <rPh sb="108" eb="110">
      <t>シホン</t>
    </rPh>
    <rPh sb="110" eb="111">
      <t>ヒ</t>
    </rPh>
    <rPh sb="112" eb="116">
      <t>イッパンカイケイ</t>
    </rPh>
    <rPh sb="117" eb="119">
      <t>イゾン</t>
    </rPh>
    <rPh sb="123" eb="124">
      <t>エ</t>
    </rPh>
    <rPh sb="126" eb="128">
      <t>ジョウキョウ</t>
    </rPh>
    <rPh sb="129" eb="130">
      <t>ツヅ</t>
    </rPh>
    <rPh sb="135" eb="136">
      <t>トク</t>
    </rPh>
    <rPh sb="137" eb="139">
      <t>レイワ</t>
    </rPh>
    <rPh sb="140" eb="142">
      <t>ネンド</t>
    </rPh>
    <rPh sb="175" eb="177">
      <t>コウトウ</t>
    </rPh>
    <rPh sb="178" eb="180">
      <t>ケンチョ</t>
    </rPh>
    <rPh sb="243" eb="246">
      <t>スイセンカ</t>
    </rPh>
    <rPh sb="246" eb="247">
      <t>リツ</t>
    </rPh>
    <rPh sb="248" eb="252">
      <t>ゼンネンドヒ</t>
    </rPh>
    <rPh sb="252" eb="254">
      <t>ビゾウ</t>
    </rPh>
    <rPh sb="260" eb="262">
      <t>ルイジ</t>
    </rPh>
    <rPh sb="262" eb="264">
      <t>ダンタイ</t>
    </rPh>
    <rPh sb="265" eb="267">
      <t>オオハバ</t>
    </rPh>
    <rPh sb="268" eb="269">
      <t>サ</t>
    </rPh>
    <rPh sb="274" eb="277">
      <t>スイセンカ</t>
    </rPh>
    <rPh sb="277" eb="278">
      <t>リツ</t>
    </rPh>
    <rPh sb="278" eb="280">
      <t>コウジョウ</t>
    </rPh>
    <rPh sb="281" eb="282">
      <t>ム</t>
    </rPh>
    <rPh sb="284" eb="285">
      <t>ト</t>
    </rPh>
    <rPh sb="286" eb="287">
      <t>ク</t>
    </rPh>
    <rPh sb="289" eb="291">
      <t>ヒツヨウ</t>
    </rPh>
    <phoneticPr fontId="4"/>
  </si>
  <si>
    <t>　今後は人口減少による使用料の減収は避けられないため、厳しい経営状況が続くと考えられる。経常収支比率や経費回収率は100％を下回っており、経営改善がより必要であることが顕著になった。
  よって、使用料の適正化、水洗化率向上へ向けた取組み、料金収入の確保など経営改善を実施する。
　また、計画的な点検により早期修繕を行うことで長寿命化を図り、突発的な経費が発生しないよう維持修繕、改築更新に努める。</t>
    <rPh sb="1" eb="3">
      <t>コンゴ</t>
    </rPh>
    <rPh sb="44" eb="46">
      <t>ケイジョウ</t>
    </rPh>
    <rPh sb="46" eb="48">
      <t>シュウシ</t>
    </rPh>
    <rPh sb="48" eb="50">
      <t>ヒリツ</t>
    </rPh>
    <rPh sb="51" eb="53">
      <t>ケイヒ</t>
    </rPh>
    <rPh sb="53" eb="55">
      <t>カイシュウ</t>
    </rPh>
    <rPh sb="55" eb="56">
      <t>リツ</t>
    </rPh>
    <rPh sb="62" eb="64">
      <t>シタマワ</t>
    </rPh>
    <rPh sb="69" eb="71">
      <t>ケイエイ</t>
    </rPh>
    <rPh sb="71" eb="73">
      <t>カイゼン</t>
    </rPh>
    <rPh sb="76" eb="78">
      <t>ヒツヨウ</t>
    </rPh>
    <rPh sb="84" eb="86">
      <t>ケンチョ</t>
    </rPh>
    <rPh sb="98" eb="101">
      <t>シヨウリョウ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</si>
</sst>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 formatCode="#,##0.00;&quot;△&quot;#,##0.00;&quot;-&quot;">
                  <c:v>3.18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73-42D6-A9B0-A4E94EA0C7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0.16</c:v>
                </c:pt>
                <c:pt idx="1">
                  <c:v>0.13</c:v>
                </c:pt>
                <c:pt idx="2">
                  <c:v>0.15</c:v>
                </c:pt>
                <c:pt idx="3">
                  <c:v>0.15</c:v>
                </c:pt>
                <c:pt idx="4">
                  <c:v>0.15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73-42D6-A9B0-A4E94EA0C7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BD-4D2A-88FE-8BBE9A561C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53.5</c:v>
                </c:pt>
                <c:pt idx="1">
                  <c:v>52.58</c:v>
                </c:pt>
                <c:pt idx="2">
                  <c:v>50.94</c:v>
                </c:pt>
                <c:pt idx="3">
                  <c:v>56.72</c:v>
                </c:pt>
                <c:pt idx="4">
                  <c:v>56.43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BD-4D2A-88FE-8BBE9A561C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82.8</c:v>
                </c:pt>
                <c:pt idx="1">
                  <c:v>83.03</c:v>
                </c:pt>
                <c:pt idx="2">
                  <c:v>83.71</c:v>
                </c:pt>
                <c:pt idx="3">
                  <c:v>83.64</c:v>
                </c:pt>
                <c:pt idx="4">
                  <c:v>84.07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F7-4B8E-84D7-957E083F9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83.51</c:v>
                </c:pt>
                <c:pt idx="1">
                  <c:v>83.02</c:v>
                </c:pt>
                <c:pt idx="2">
                  <c:v>82.55</c:v>
                </c:pt>
                <c:pt idx="3">
                  <c:v>90.72</c:v>
                </c:pt>
                <c:pt idx="4">
                  <c:v>91.07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F7-4B8E-84D7-957E083F9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102.12</c:v>
                </c:pt>
                <c:pt idx="1">
                  <c:v>123.34</c:v>
                </c:pt>
                <c:pt idx="2">
                  <c:v>117.2</c:v>
                </c:pt>
                <c:pt idx="3">
                  <c:v>83.86</c:v>
                </c:pt>
                <c:pt idx="4">
                  <c:v>79.790000000000006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99-476A-804A-8C884AA2B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108.11</c:v>
                </c:pt>
                <c:pt idx="1">
                  <c:v>104.14</c:v>
                </c:pt>
                <c:pt idx="2">
                  <c:v>106.57</c:v>
                </c:pt>
                <c:pt idx="3">
                  <c:v>106.5</c:v>
                </c:pt>
                <c:pt idx="4">
                  <c:v>106.22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99-476A-804A-8C884AA2B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24.35</c:v>
                </c:pt>
                <c:pt idx="1">
                  <c:v>26.71</c:v>
                </c:pt>
                <c:pt idx="2">
                  <c:v>29.05</c:v>
                </c:pt>
                <c:pt idx="3">
                  <c:v>31.57</c:v>
                </c:pt>
                <c:pt idx="4">
                  <c:v>33.56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00-45B9-8C8F-6BD605E47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21.16</c:v>
                </c:pt>
                <c:pt idx="1">
                  <c:v>15.95</c:v>
                </c:pt>
                <c:pt idx="2">
                  <c:v>15.85</c:v>
                </c:pt>
                <c:pt idx="3">
                  <c:v>20.78</c:v>
                </c:pt>
                <c:pt idx="4">
                  <c:v>23.54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00-45B9-8C8F-6BD605E47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B7-4952-8DD7-A0D914894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1.34</c:v>
                </c:pt>
                <c:pt idx="4" formatCode="#,##0.00;&quot;△&quot;#,##0.00;&quot;-&quot;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B7-4952-8DD7-A0D914894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 formatCode="#,##0.00;&quot;△&quot;#,##0.00;&quot;-&quot;">
                  <c:v>9.51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57-4821-8CD6-B7A1E3FC80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86.54</c:v>
                </c:pt>
                <c:pt idx="1">
                  <c:v>73.180000000000007</c:v>
                </c:pt>
                <c:pt idx="2">
                  <c:v>53.44</c:v>
                </c:pt>
                <c:pt idx="3">
                  <c:v>18.36</c:v>
                </c:pt>
                <c:pt idx="4">
                  <c:v>18.010000000000002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57-4821-8CD6-B7A1E3FC80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35.75</c:v>
                </c:pt>
                <c:pt idx="1">
                  <c:v>40.28</c:v>
                </c:pt>
                <c:pt idx="2">
                  <c:v>32.04</c:v>
                </c:pt>
                <c:pt idx="3">
                  <c:v>24.04</c:v>
                </c:pt>
                <c:pt idx="4">
                  <c:v>25.91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92-4382-9173-BB864C44C8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62.25</c:v>
                </c:pt>
                <c:pt idx="1">
                  <c:v>52.32</c:v>
                </c:pt>
                <c:pt idx="2">
                  <c:v>47.03</c:v>
                </c:pt>
                <c:pt idx="3">
                  <c:v>55.6</c:v>
                </c:pt>
                <c:pt idx="4">
                  <c:v>59.4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92-4382-9173-BB864C44C8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1135.3499999999999</c:v>
                </c:pt>
                <c:pt idx="1">
                  <c:v>1005.49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57-4E19-A214-B1DFF690E7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966.33</c:v>
                </c:pt>
                <c:pt idx="1">
                  <c:v>958.81</c:v>
                </c:pt>
                <c:pt idx="2">
                  <c:v>1001.3</c:v>
                </c:pt>
                <c:pt idx="3">
                  <c:v>789.08</c:v>
                </c:pt>
                <c:pt idx="4">
                  <c:v>747.84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57-4E19-A214-B1DFF690E7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91.85</c:v>
                </c:pt>
                <c:pt idx="1">
                  <c:v>91.93</c:v>
                </c:pt>
                <c:pt idx="2">
                  <c:v>97.13</c:v>
                </c:pt>
                <c:pt idx="3">
                  <c:v>70.959999999999994</c:v>
                </c:pt>
                <c:pt idx="4">
                  <c:v>71.42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72-4FB9-81FE-5C4660617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81.739999999999995</c:v>
                </c:pt>
                <c:pt idx="1">
                  <c:v>82.88</c:v>
                </c:pt>
                <c:pt idx="2">
                  <c:v>81.88</c:v>
                </c:pt>
                <c:pt idx="3">
                  <c:v>88.25</c:v>
                </c:pt>
                <c:pt idx="4">
                  <c:v>90.17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72-4FB9-81FE-5C4660617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177.42</c:v>
                </c:pt>
                <c:pt idx="1">
                  <c:v>176.5</c:v>
                </c:pt>
                <c:pt idx="2">
                  <c:v>166.88</c:v>
                </c:pt>
                <c:pt idx="3">
                  <c:v>226.83</c:v>
                </c:pt>
                <c:pt idx="4">
                  <c:v>226.64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2B-4C5F-A9B0-F50A61B298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194.31</c:v>
                </c:pt>
                <c:pt idx="1">
                  <c:v>190.99</c:v>
                </c:pt>
                <c:pt idx="2">
                  <c:v>187.55</c:v>
                </c:pt>
                <c:pt idx="3">
                  <c:v>176.37</c:v>
                </c:pt>
                <c:pt idx="4">
                  <c:v>173.17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2B-4C5F-A9B0-F50A61B298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【107.02】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【71.39】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【669.11】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【134.98】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G1" zoomScaleNormal="100" workbookViewId="0">
      <selection activeCell="BL83" sqref="BL8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青森県　平川市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40" t="str">
        <f>データ!I6</f>
        <v>法適用</v>
      </c>
      <c r="C8" s="40"/>
      <c r="D8" s="40"/>
      <c r="E8" s="40"/>
      <c r="F8" s="40"/>
      <c r="G8" s="40"/>
      <c r="H8" s="40"/>
      <c r="I8" s="40" t="str">
        <f>データ!J6</f>
        <v>下水道事業</v>
      </c>
      <c r="J8" s="40"/>
      <c r="K8" s="40"/>
      <c r="L8" s="40"/>
      <c r="M8" s="40"/>
      <c r="N8" s="40"/>
      <c r="O8" s="40"/>
      <c r="P8" s="40" t="str">
        <f>データ!K6</f>
        <v>公共下水道</v>
      </c>
      <c r="Q8" s="40"/>
      <c r="R8" s="40"/>
      <c r="S8" s="40"/>
      <c r="T8" s="40"/>
      <c r="U8" s="40"/>
      <c r="V8" s="40"/>
      <c r="W8" s="40" t="str">
        <f>データ!L6</f>
        <v>Cc1</v>
      </c>
      <c r="X8" s="40"/>
      <c r="Y8" s="40"/>
      <c r="Z8" s="40"/>
      <c r="AA8" s="40"/>
      <c r="AB8" s="40"/>
      <c r="AC8" s="40"/>
      <c r="AD8" s="41" t="str">
        <f>データ!$M$6</f>
        <v>非設置</v>
      </c>
      <c r="AE8" s="41"/>
      <c r="AF8" s="41"/>
      <c r="AG8" s="41"/>
      <c r="AH8" s="41"/>
      <c r="AI8" s="41"/>
      <c r="AJ8" s="41"/>
      <c r="AK8" s="3"/>
      <c r="AL8" s="42">
        <f>データ!S6</f>
        <v>30505</v>
      </c>
      <c r="AM8" s="42"/>
      <c r="AN8" s="42"/>
      <c r="AO8" s="42"/>
      <c r="AP8" s="42"/>
      <c r="AQ8" s="42"/>
      <c r="AR8" s="42"/>
      <c r="AS8" s="42"/>
      <c r="AT8" s="35">
        <f>データ!T6</f>
        <v>346.01</v>
      </c>
      <c r="AU8" s="35"/>
      <c r="AV8" s="35"/>
      <c r="AW8" s="35"/>
      <c r="AX8" s="35"/>
      <c r="AY8" s="35"/>
      <c r="AZ8" s="35"/>
      <c r="BA8" s="35"/>
      <c r="BB8" s="35">
        <f>データ!U6</f>
        <v>88.16</v>
      </c>
      <c r="BC8" s="35"/>
      <c r="BD8" s="35"/>
      <c r="BE8" s="35"/>
      <c r="BF8" s="35"/>
      <c r="BG8" s="35"/>
      <c r="BH8" s="35"/>
      <c r="BI8" s="35"/>
      <c r="BJ8" s="3"/>
      <c r="BK8" s="3"/>
      <c r="BL8" s="36" t="s">
        <v>10</v>
      </c>
      <c r="BM8" s="37"/>
      <c r="BN8" s="38" t="s">
        <v>11</v>
      </c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9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5" t="str">
        <f>データ!N6</f>
        <v>-</v>
      </c>
      <c r="C10" s="35"/>
      <c r="D10" s="35"/>
      <c r="E10" s="35"/>
      <c r="F10" s="35"/>
      <c r="G10" s="35"/>
      <c r="H10" s="35"/>
      <c r="I10" s="35">
        <f>データ!O6</f>
        <v>72.97</v>
      </c>
      <c r="J10" s="35"/>
      <c r="K10" s="35"/>
      <c r="L10" s="35"/>
      <c r="M10" s="35"/>
      <c r="N10" s="35"/>
      <c r="O10" s="35"/>
      <c r="P10" s="35">
        <f>データ!P6</f>
        <v>72.98</v>
      </c>
      <c r="Q10" s="35"/>
      <c r="R10" s="35"/>
      <c r="S10" s="35"/>
      <c r="T10" s="35"/>
      <c r="U10" s="35"/>
      <c r="V10" s="35"/>
      <c r="W10" s="35">
        <f>データ!Q6</f>
        <v>80.819999999999993</v>
      </c>
      <c r="X10" s="35"/>
      <c r="Y10" s="35"/>
      <c r="Z10" s="35"/>
      <c r="AA10" s="35"/>
      <c r="AB10" s="35"/>
      <c r="AC10" s="35"/>
      <c r="AD10" s="42">
        <f>データ!R6</f>
        <v>3124</v>
      </c>
      <c r="AE10" s="42"/>
      <c r="AF10" s="42"/>
      <c r="AG10" s="42"/>
      <c r="AH10" s="42"/>
      <c r="AI10" s="42"/>
      <c r="AJ10" s="42"/>
      <c r="AK10" s="2"/>
      <c r="AL10" s="42">
        <f>データ!V6</f>
        <v>22139</v>
      </c>
      <c r="AM10" s="42"/>
      <c r="AN10" s="42"/>
      <c r="AO10" s="42"/>
      <c r="AP10" s="42"/>
      <c r="AQ10" s="42"/>
      <c r="AR10" s="42"/>
      <c r="AS10" s="42"/>
      <c r="AT10" s="35">
        <f>データ!W6</f>
        <v>8.14</v>
      </c>
      <c r="AU10" s="35"/>
      <c r="AV10" s="35"/>
      <c r="AW10" s="35"/>
      <c r="AX10" s="35"/>
      <c r="AY10" s="35"/>
      <c r="AZ10" s="35"/>
      <c r="BA10" s="35"/>
      <c r="BB10" s="35">
        <f>データ!X6</f>
        <v>2719.78</v>
      </c>
      <c r="BC10" s="35"/>
      <c r="BD10" s="35"/>
      <c r="BE10" s="35"/>
      <c r="BF10" s="35"/>
      <c r="BG10" s="35"/>
      <c r="BH10" s="35"/>
      <c r="BI10" s="35"/>
      <c r="BJ10" s="2"/>
      <c r="BK10" s="2"/>
      <c r="BL10" s="67" t="s">
        <v>22</v>
      </c>
      <c r="BM10" s="68"/>
      <c r="BN10" s="69" t="s">
        <v>23</v>
      </c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70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3" t="s">
        <v>24</v>
      </c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</row>
    <row r="14" spans="1:78" ht="13.5" customHeight="1" x14ac:dyDescent="0.15">
      <c r="A14" s="2"/>
      <c r="B14" s="55" t="s">
        <v>25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7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58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60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1" t="s">
        <v>115</v>
      </c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3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1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3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1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3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1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3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1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3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1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3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1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3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1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3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1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3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1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3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1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3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1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3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1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3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1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3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1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3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1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3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1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3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1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3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1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3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1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3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1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3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1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3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1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3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1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3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1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3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1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3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1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3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1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3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4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65"/>
      <c r="BZ44" s="66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1" t="s">
        <v>114</v>
      </c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3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1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3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1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3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1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3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1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3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1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3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1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3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1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3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1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3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1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3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1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3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1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3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1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3"/>
    </row>
    <row r="60" spans="1:78" ht="13.5" customHeight="1" x14ac:dyDescent="0.15">
      <c r="A60" s="2"/>
      <c r="B60" s="58" t="s">
        <v>28</v>
      </c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60"/>
      <c r="BK60" s="2"/>
      <c r="BL60" s="61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3"/>
    </row>
    <row r="61" spans="1:78" ht="13.5" customHeight="1" x14ac:dyDescent="0.15">
      <c r="A61" s="2"/>
      <c r="B61" s="58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60"/>
      <c r="BK61" s="2"/>
      <c r="BL61" s="61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3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1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3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4"/>
      <c r="BM63" s="65"/>
      <c r="BN63" s="65"/>
      <c r="BO63" s="65"/>
      <c r="BP63" s="65"/>
      <c r="BQ63" s="65"/>
      <c r="BR63" s="65"/>
      <c r="BS63" s="65"/>
      <c r="BT63" s="65"/>
      <c r="BU63" s="65"/>
      <c r="BV63" s="65"/>
      <c r="BW63" s="65"/>
      <c r="BX63" s="65"/>
      <c r="BY63" s="65"/>
      <c r="BZ63" s="66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1" t="s">
        <v>116</v>
      </c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3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1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3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1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3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1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3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1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3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1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3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1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3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1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3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1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3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1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3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1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3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1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3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1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3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1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3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1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3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1"/>
      <c r="BM81" s="62"/>
      <c r="BN81" s="62"/>
      <c r="BO81" s="62"/>
      <c r="BP81" s="62"/>
      <c r="BQ81" s="62"/>
      <c r="BR81" s="62"/>
      <c r="BS81" s="62"/>
      <c r="BT81" s="62"/>
      <c r="BU81" s="62"/>
      <c r="BV81" s="62"/>
      <c r="BW81" s="62"/>
      <c r="BX81" s="62"/>
      <c r="BY81" s="62"/>
      <c r="BZ81" s="63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4"/>
      <c r="BM82" s="65"/>
      <c r="BN82" s="65"/>
      <c r="BO82" s="65"/>
      <c r="BP82" s="65"/>
      <c r="BQ82" s="65"/>
      <c r="BR82" s="65"/>
      <c r="BS82" s="65"/>
      <c r="BT82" s="65"/>
      <c r="BU82" s="65"/>
      <c r="BV82" s="65"/>
      <c r="BW82" s="65"/>
      <c r="BX82" s="65"/>
      <c r="BY82" s="65"/>
      <c r="BZ82" s="66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【107.02】</v>
      </c>
      <c r="F85" s="12" t="str">
        <f>データ!AT6</f>
        <v>【3.09】</v>
      </c>
      <c r="G85" s="12" t="str">
        <f>データ!BE6</f>
        <v>【71.39】</v>
      </c>
      <c r="H85" s="12" t="str">
        <f>データ!BP6</f>
        <v>【669.11】</v>
      </c>
      <c r="I85" s="12" t="str">
        <f>データ!CA6</f>
        <v>【99.73】</v>
      </c>
      <c r="J85" s="12" t="str">
        <f>データ!CL6</f>
        <v>【134.98】</v>
      </c>
      <c r="K85" s="12" t="str">
        <f>データ!CW6</f>
        <v>【59.99】</v>
      </c>
      <c r="L85" s="12" t="str">
        <f>データ!DH6</f>
        <v>【95.72】</v>
      </c>
      <c r="M85" s="12" t="str">
        <f>データ!DS6</f>
        <v>【38.17】</v>
      </c>
      <c r="N85" s="12" t="str">
        <f>データ!ED6</f>
        <v>【6.54】</v>
      </c>
      <c r="O85" s="12" t="str">
        <f>データ!EO6</f>
        <v>【0.24】</v>
      </c>
    </row>
  </sheetData>
  <sheetProtection algorithmName="SHA-512" hashValue="z1QV9j/uj6aZphO59fIMOGePzZfCU0tVK5JNFvbhhxHVA/nQhkU40wjmHFCZgualVKnGitETPtZrpWKLlfLn0w==" saltValue="Gd5y4xKrtMIfr1pl1Ytm5g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28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54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55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56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57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58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59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60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61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62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63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64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65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66</v>
      </c>
      <c r="B5" s="17"/>
      <c r="C5" s="17"/>
      <c r="D5" s="17"/>
      <c r="E5" s="17"/>
      <c r="F5" s="17"/>
      <c r="G5" s="17"/>
      <c r="H5" s="18" t="s">
        <v>67</v>
      </c>
      <c r="I5" s="18" t="s">
        <v>68</v>
      </c>
      <c r="J5" s="18" t="s">
        <v>69</v>
      </c>
      <c r="K5" s="18" t="s">
        <v>70</v>
      </c>
      <c r="L5" s="18" t="s">
        <v>71</v>
      </c>
      <c r="M5" s="18" t="s">
        <v>5</v>
      </c>
      <c r="N5" s="18" t="s">
        <v>72</v>
      </c>
      <c r="O5" s="18" t="s">
        <v>73</v>
      </c>
      <c r="P5" s="18" t="s">
        <v>74</v>
      </c>
      <c r="Q5" s="18" t="s">
        <v>75</v>
      </c>
      <c r="R5" s="18" t="s">
        <v>76</v>
      </c>
      <c r="S5" s="18" t="s">
        <v>77</v>
      </c>
      <c r="T5" s="18" t="s">
        <v>78</v>
      </c>
      <c r="U5" s="18" t="s">
        <v>79</v>
      </c>
      <c r="V5" s="18" t="s">
        <v>80</v>
      </c>
      <c r="W5" s="18" t="s">
        <v>81</v>
      </c>
      <c r="X5" s="18" t="s">
        <v>82</v>
      </c>
      <c r="Y5" s="18" t="s">
        <v>83</v>
      </c>
      <c r="Z5" s="18" t="s">
        <v>84</v>
      </c>
      <c r="AA5" s="18" t="s">
        <v>85</v>
      </c>
      <c r="AB5" s="18" t="s">
        <v>86</v>
      </c>
      <c r="AC5" s="18" t="s">
        <v>87</v>
      </c>
      <c r="AD5" s="18" t="s">
        <v>88</v>
      </c>
      <c r="AE5" s="18" t="s">
        <v>89</v>
      </c>
      <c r="AF5" s="18" t="s">
        <v>90</v>
      </c>
      <c r="AG5" s="18" t="s">
        <v>91</v>
      </c>
      <c r="AH5" s="18" t="s">
        <v>92</v>
      </c>
      <c r="AI5" s="18" t="s">
        <v>31</v>
      </c>
      <c r="AJ5" s="18" t="s">
        <v>83</v>
      </c>
      <c r="AK5" s="18" t="s">
        <v>84</v>
      </c>
      <c r="AL5" s="18" t="s">
        <v>85</v>
      </c>
      <c r="AM5" s="18" t="s">
        <v>86</v>
      </c>
      <c r="AN5" s="18" t="s">
        <v>87</v>
      </c>
      <c r="AO5" s="18" t="s">
        <v>88</v>
      </c>
      <c r="AP5" s="18" t="s">
        <v>89</v>
      </c>
      <c r="AQ5" s="18" t="s">
        <v>90</v>
      </c>
      <c r="AR5" s="18" t="s">
        <v>91</v>
      </c>
      <c r="AS5" s="18" t="s">
        <v>92</v>
      </c>
      <c r="AT5" s="18" t="s">
        <v>93</v>
      </c>
      <c r="AU5" s="18" t="s">
        <v>83</v>
      </c>
      <c r="AV5" s="18" t="s">
        <v>84</v>
      </c>
      <c r="AW5" s="18" t="s">
        <v>85</v>
      </c>
      <c r="AX5" s="18" t="s">
        <v>86</v>
      </c>
      <c r="AY5" s="18" t="s">
        <v>87</v>
      </c>
      <c r="AZ5" s="18" t="s">
        <v>88</v>
      </c>
      <c r="BA5" s="18" t="s">
        <v>89</v>
      </c>
      <c r="BB5" s="18" t="s">
        <v>90</v>
      </c>
      <c r="BC5" s="18" t="s">
        <v>91</v>
      </c>
      <c r="BD5" s="18" t="s">
        <v>92</v>
      </c>
      <c r="BE5" s="18" t="s">
        <v>93</v>
      </c>
      <c r="BF5" s="18" t="s">
        <v>83</v>
      </c>
      <c r="BG5" s="18" t="s">
        <v>84</v>
      </c>
      <c r="BH5" s="18" t="s">
        <v>85</v>
      </c>
      <c r="BI5" s="18" t="s">
        <v>86</v>
      </c>
      <c r="BJ5" s="18" t="s">
        <v>87</v>
      </c>
      <c r="BK5" s="18" t="s">
        <v>88</v>
      </c>
      <c r="BL5" s="18" t="s">
        <v>89</v>
      </c>
      <c r="BM5" s="18" t="s">
        <v>90</v>
      </c>
      <c r="BN5" s="18" t="s">
        <v>91</v>
      </c>
      <c r="BO5" s="18" t="s">
        <v>92</v>
      </c>
      <c r="BP5" s="18" t="s">
        <v>93</v>
      </c>
      <c r="BQ5" s="18" t="s">
        <v>83</v>
      </c>
      <c r="BR5" s="18" t="s">
        <v>84</v>
      </c>
      <c r="BS5" s="18" t="s">
        <v>85</v>
      </c>
      <c r="BT5" s="18" t="s">
        <v>86</v>
      </c>
      <c r="BU5" s="18" t="s">
        <v>87</v>
      </c>
      <c r="BV5" s="18" t="s">
        <v>88</v>
      </c>
      <c r="BW5" s="18" t="s">
        <v>89</v>
      </c>
      <c r="BX5" s="18" t="s">
        <v>90</v>
      </c>
      <c r="BY5" s="18" t="s">
        <v>91</v>
      </c>
      <c r="BZ5" s="18" t="s">
        <v>92</v>
      </c>
      <c r="CA5" s="18" t="s">
        <v>93</v>
      </c>
      <c r="CB5" s="18" t="s">
        <v>83</v>
      </c>
      <c r="CC5" s="18" t="s">
        <v>84</v>
      </c>
      <c r="CD5" s="18" t="s">
        <v>85</v>
      </c>
      <c r="CE5" s="18" t="s">
        <v>86</v>
      </c>
      <c r="CF5" s="18" t="s">
        <v>87</v>
      </c>
      <c r="CG5" s="18" t="s">
        <v>88</v>
      </c>
      <c r="CH5" s="18" t="s">
        <v>89</v>
      </c>
      <c r="CI5" s="18" t="s">
        <v>90</v>
      </c>
      <c r="CJ5" s="18" t="s">
        <v>91</v>
      </c>
      <c r="CK5" s="18" t="s">
        <v>92</v>
      </c>
      <c r="CL5" s="18" t="s">
        <v>93</v>
      </c>
      <c r="CM5" s="18" t="s">
        <v>83</v>
      </c>
      <c r="CN5" s="18" t="s">
        <v>84</v>
      </c>
      <c r="CO5" s="18" t="s">
        <v>85</v>
      </c>
      <c r="CP5" s="18" t="s">
        <v>86</v>
      </c>
      <c r="CQ5" s="18" t="s">
        <v>87</v>
      </c>
      <c r="CR5" s="18" t="s">
        <v>88</v>
      </c>
      <c r="CS5" s="18" t="s">
        <v>89</v>
      </c>
      <c r="CT5" s="18" t="s">
        <v>90</v>
      </c>
      <c r="CU5" s="18" t="s">
        <v>91</v>
      </c>
      <c r="CV5" s="18" t="s">
        <v>92</v>
      </c>
      <c r="CW5" s="18" t="s">
        <v>93</v>
      </c>
      <c r="CX5" s="18" t="s">
        <v>83</v>
      </c>
      <c r="CY5" s="18" t="s">
        <v>84</v>
      </c>
      <c r="CZ5" s="18" t="s">
        <v>85</v>
      </c>
      <c r="DA5" s="18" t="s">
        <v>86</v>
      </c>
      <c r="DB5" s="18" t="s">
        <v>87</v>
      </c>
      <c r="DC5" s="18" t="s">
        <v>88</v>
      </c>
      <c r="DD5" s="18" t="s">
        <v>89</v>
      </c>
      <c r="DE5" s="18" t="s">
        <v>90</v>
      </c>
      <c r="DF5" s="18" t="s">
        <v>91</v>
      </c>
      <c r="DG5" s="18" t="s">
        <v>92</v>
      </c>
      <c r="DH5" s="18" t="s">
        <v>93</v>
      </c>
      <c r="DI5" s="18" t="s">
        <v>83</v>
      </c>
      <c r="DJ5" s="18" t="s">
        <v>84</v>
      </c>
      <c r="DK5" s="18" t="s">
        <v>85</v>
      </c>
      <c r="DL5" s="18" t="s">
        <v>86</v>
      </c>
      <c r="DM5" s="18" t="s">
        <v>87</v>
      </c>
      <c r="DN5" s="18" t="s">
        <v>88</v>
      </c>
      <c r="DO5" s="18" t="s">
        <v>89</v>
      </c>
      <c r="DP5" s="18" t="s">
        <v>90</v>
      </c>
      <c r="DQ5" s="18" t="s">
        <v>91</v>
      </c>
      <c r="DR5" s="18" t="s">
        <v>92</v>
      </c>
      <c r="DS5" s="18" t="s">
        <v>93</v>
      </c>
      <c r="DT5" s="18" t="s">
        <v>83</v>
      </c>
      <c r="DU5" s="18" t="s">
        <v>84</v>
      </c>
      <c r="DV5" s="18" t="s">
        <v>85</v>
      </c>
      <c r="DW5" s="18" t="s">
        <v>86</v>
      </c>
      <c r="DX5" s="18" t="s">
        <v>87</v>
      </c>
      <c r="DY5" s="18" t="s">
        <v>88</v>
      </c>
      <c r="DZ5" s="18" t="s">
        <v>89</v>
      </c>
      <c r="EA5" s="18" t="s">
        <v>90</v>
      </c>
      <c r="EB5" s="18" t="s">
        <v>91</v>
      </c>
      <c r="EC5" s="18" t="s">
        <v>92</v>
      </c>
      <c r="ED5" s="18" t="s">
        <v>93</v>
      </c>
      <c r="EE5" s="18" t="s">
        <v>83</v>
      </c>
      <c r="EF5" s="18" t="s">
        <v>84</v>
      </c>
      <c r="EG5" s="18" t="s">
        <v>85</v>
      </c>
      <c r="EH5" s="18" t="s">
        <v>86</v>
      </c>
      <c r="EI5" s="18" t="s">
        <v>87</v>
      </c>
      <c r="EJ5" s="18" t="s">
        <v>88</v>
      </c>
      <c r="EK5" s="18" t="s">
        <v>89</v>
      </c>
      <c r="EL5" s="18" t="s">
        <v>90</v>
      </c>
      <c r="EM5" s="18" t="s">
        <v>91</v>
      </c>
      <c r="EN5" s="18" t="s">
        <v>92</v>
      </c>
      <c r="EO5" s="18" t="s">
        <v>93</v>
      </c>
    </row>
    <row r="6" spans="1:148" s="22" customFormat="1" x14ac:dyDescent="0.15">
      <c r="A6" s="14" t="s">
        <v>94</v>
      </c>
      <c r="B6" s="19">
        <f>B7</f>
        <v>2021</v>
      </c>
      <c r="C6" s="19">
        <f t="shared" ref="C6:X6" si="3">C7</f>
        <v>22101</v>
      </c>
      <c r="D6" s="19">
        <f t="shared" si="3"/>
        <v>46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青森県　平川市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Cc1</v>
      </c>
      <c r="M6" s="19" t="str">
        <f t="shared" si="3"/>
        <v>非設置</v>
      </c>
      <c r="N6" s="20" t="str">
        <f t="shared" si="3"/>
        <v>-</v>
      </c>
      <c r="O6" s="20">
        <f t="shared" si="3"/>
        <v>72.97</v>
      </c>
      <c r="P6" s="20">
        <f t="shared" si="3"/>
        <v>72.98</v>
      </c>
      <c r="Q6" s="20">
        <f t="shared" si="3"/>
        <v>80.819999999999993</v>
      </c>
      <c r="R6" s="20">
        <f t="shared" si="3"/>
        <v>3124</v>
      </c>
      <c r="S6" s="20">
        <f t="shared" si="3"/>
        <v>30505</v>
      </c>
      <c r="T6" s="20">
        <f t="shared" si="3"/>
        <v>346.01</v>
      </c>
      <c r="U6" s="20">
        <f t="shared" si="3"/>
        <v>88.16</v>
      </c>
      <c r="V6" s="20">
        <f t="shared" si="3"/>
        <v>22139</v>
      </c>
      <c r="W6" s="20">
        <f t="shared" si="3"/>
        <v>8.14</v>
      </c>
      <c r="X6" s="20">
        <f t="shared" si="3"/>
        <v>2719.78</v>
      </c>
      <c r="Y6" s="21">
        <f>IF(Y7="",NA(),Y7)</f>
        <v>102.12</v>
      </c>
      <c r="Z6" s="21">
        <f t="shared" ref="Z6:AH6" si="4">IF(Z7="",NA(),Z7)</f>
        <v>123.34</v>
      </c>
      <c r="AA6" s="21">
        <f t="shared" si="4"/>
        <v>117.2</v>
      </c>
      <c r="AB6" s="21">
        <f t="shared" si="4"/>
        <v>83.86</v>
      </c>
      <c r="AC6" s="21">
        <f t="shared" si="4"/>
        <v>79.790000000000006</v>
      </c>
      <c r="AD6" s="21">
        <f t="shared" si="4"/>
        <v>108.11</v>
      </c>
      <c r="AE6" s="21">
        <f t="shared" si="4"/>
        <v>104.14</v>
      </c>
      <c r="AF6" s="21">
        <f t="shared" si="4"/>
        <v>106.57</v>
      </c>
      <c r="AG6" s="21">
        <f t="shared" si="4"/>
        <v>106.5</v>
      </c>
      <c r="AH6" s="21">
        <f t="shared" si="4"/>
        <v>106.22</v>
      </c>
      <c r="AI6" s="20" t="str">
        <f>IF(AI7="","",IF(AI7="-","【-】","【"&amp;SUBSTITUTE(TEXT(AI7,"#,##0.00"),"-","△")&amp;"】"))</f>
        <v>【107.02】</v>
      </c>
      <c r="AJ6" s="21">
        <f>IF(AJ7="",NA(),AJ7)</f>
        <v>9.51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>
        <f t="shared" si="5"/>
        <v>86.54</v>
      </c>
      <c r="AP6" s="21">
        <f t="shared" si="5"/>
        <v>73.180000000000007</v>
      </c>
      <c r="AQ6" s="21">
        <f t="shared" si="5"/>
        <v>53.44</v>
      </c>
      <c r="AR6" s="21">
        <f t="shared" si="5"/>
        <v>18.36</v>
      </c>
      <c r="AS6" s="21">
        <f t="shared" si="5"/>
        <v>18.010000000000002</v>
      </c>
      <c r="AT6" s="20" t="str">
        <f>IF(AT7="","",IF(AT7="-","【-】","【"&amp;SUBSTITUTE(TEXT(AT7,"#,##0.00"),"-","△")&amp;"】"))</f>
        <v>【3.09】</v>
      </c>
      <c r="AU6" s="21">
        <f>IF(AU7="",NA(),AU7)</f>
        <v>35.75</v>
      </c>
      <c r="AV6" s="21">
        <f t="shared" ref="AV6:BD6" si="6">IF(AV7="",NA(),AV7)</f>
        <v>40.28</v>
      </c>
      <c r="AW6" s="21">
        <f t="shared" si="6"/>
        <v>32.04</v>
      </c>
      <c r="AX6" s="21">
        <f t="shared" si="6"/>
        <v>24.04</v>
      </c>
      <c r="AY6" s="21">
        <f t="shared" si="6"/>
        <v>25.91</v>
      </c>
      <c r="AZ6" s="21">
        <f t="shared" si="6"/>
        <v>62.25</v>
      </c>
      <c r="BA6" s="21">
        <f t="shared" si="6"/>
        <v>52.32</v>
      </c>
      <c r="BB6" s="21">
        <f t="shared" si="6"/>
        <v>47.03</v>
      </c>
      <c r="BC6" s="21">
        <f t="shared" si="6"/>
        <v>55.6</v>
      </c>
      <c r="BD6" s="21">
        <f t="shared" si="6"/>
        <v>59.4</v>
      </c>
      <c r="BE6" s="20" t="str">
        <f>IF(BE7="","",IF(BE7="-","【-】","【"&amp;SUBSTITUTE(TEXT(BE7,"#,##0.00"),"-","△")&amp;"】"))</f>
        <v>【71.39】</v>
      </c>
      <c r="BF6" s="21">
        <f>IF(BF7="",NA(),BF7)</f>
        <v>1135.3499999999999</v>
      </c>
      <c r="BG6" s="21">
        <f t="shared" ref="BG6:BO6" si="7">IF(BG7="",NA(),BG7)</f>
        <v>1005.49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966.33</v>
      </c>
      <c r="BL6" s="21">
        <f t="shared" si="7"/>
        <v>958.81</v>
      </c>
      <c r="BM6" s="21">
        <f t="shared" si="7"/>
        <v>1001.3</v>
      </c>
      <c r="BN6" s="21">
        <f t="shared" si="7"/>
        <v>789.08</v>
      </c>
      <c r="BO6" s="21">
        <f t="shared" si="7"/>
        <v>747.84</v>
      </c>
      <c r="BP6" s="20" t="str">
        <f>IF(BP7="","",IF(BP7="-","【-】","【"&amp;SUBSTITUTE(TEXT(BP7,"#,##0.00"),"-","△")&amp;"】"))</f>
        <v>【669.11】</v>
      </c>
      <c r="BQ6" s="21">
        <f>IF(BQ7="",NA(),BQ7)</f>
        <v>91.85</v>
      </c>
      <c r="BR6" s="21">
        <f t="shared" ref="BR6:BZ6" si="8">IF(BR7="",NA(),BR7)</f>
        <v>91.93</v>
      </c>
      <c r="BS6" s="21">
        <f t="shared" si="8"/>
        <v>97.13</v>
      </c>
      <c r="BT6" s="21">
        <f t="shared" si="8"/>
        <v>70.959999999999994</v>
      </c>
      <c r="BU6" s="21">
        <f t="shared" si="8"/>
        <v>71.42</v>
      </c>
      <c r="BV6" s="21">
        <f t="shared" si="8"/>
        <v>81.739999999999995</v>
      </c>
      <c r="BW6" s="21">
        <f t="shared" si="8"/>
        <v>82.88</v>
      </c>
      <c r="BX6" s="21">
        <f t="shared" si="8"/>
        <v>81.88</v>
      </c>
      <c r="BY6" s="21">
        <f t="shared" si="8"/>
        <v>88.25</v>
      </c>
      <c r="BZ6" s="21">
        <f t="shared" si="8"/>
        <v>90.17</v>
      </c>
      <c r="CA6" s="20" t="str">
        <f>IF(CA7="","",IF(CA7="-","【-】","【"&amp;SUBSTITUTE(TEXT(CA7,"#,##0.00"),"-","△")&amp;"】"))</f>
        <v>【99.73】</v>
      </c>
      <c r="CB6" s="21">
        <f>IF(CB7="",NA(),CB7)</f>
        <v>177.42</v>
      </c>
      <c r="CC6" s="21">
        <f t="shared" ref="CC6:CK6" si="9">IF(CC7="",NA(),CC7)</f>
        <v>176.5</v>
      </c>
      <c r="CD6" s="21">
        <f t="shared" si="9"/>
        <v>166.88</v>
      </c>
      <c r="CE6" s="21">
        <f t="shared" si="9"/>
        <v>226.83</v>
      </c>
      <c r="CF6" s="21">
        <f t="shared" si="9"/>
        <v>226.64</v>
      </c>
      <c r="CG6" s="21">
        <f t="shared" si="9"/>
        <v>194.31</v>
      </c>
      <c r="CH6" s="21">
        <f t="shared" si="9"/>
        <v>190.99</v>
      </c>
      <c r="CI6" s="21">
        <f t="shared" si="9"/>
        <v>187.55</v>
      </c>
      <c r="CJ6" s="21">
        <f t="shared" si="9"/>
        <v>176.37</v>
      </c>
      <c r="CK6" s="21">
        <f t="shared" si="9"/>
        <v>173.17</v>
      </c>
      <c r="CL6" s="20" t="str">
        <f>IF(CL7="","",IF(CL7="-","【-】","【"&amp;SUBSTITUTE(TEXT(CL7,"#,##0.00"),"-","△")&amp;"】"))</f>
        <v>【134.98】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 t="str">
        <f t="shared" si="10"/>
        <v>-</v>
      </c>
      <c r="CR6" s="21">
        <f t="shared" si="10"/>
        <v>53.5</v>
      </c>
      <c r="CS6" s="21">
        <f t="shared" si="10"/>
        <v>52.58</v>
      </c>
      <c r="CT6" s="21">
        <f t="shared" si="10"/>
        <v>50.94</v>
      </c>
      <c r="CU6" s="21">
        <f t="shared" si="10"/>
        <v>56.72</v>
      </c>
      <c r="CV6" s="21">
        <f t="shared" si="10"/>
        <v>56.43</v>
      </c>
      <c r="CW6" s="20" t="str">
        <f>IF(CW7="","",IF(CW7="-","【-】","【"&amp;SUBSTITUTE(TEXT(CW7,"#,##0.00"),"-","△")&amp;"】"))</f>
        <v>【59.99】</v>
      </c>
      <c r="CX6" s="21">
        <f>IF(CX7="",NA(),CX7)</f>
        <v>82.8</v>
      </c>
      <c r="CY6" s="21">
        <f t="shared" ref="CY6:DG6" si="11">IF(CY7="",NA(),CY7)</f>
        <v>83.03</v>
      </c>
      <c r="CZ6" s="21">
        <f t="shared" si="11"/>
        <v>83.71</v>
      </c>
      <c r="DA6" s="21">
        <f t="shared" si="11"/>
        <v>83.64</v>
      </c>
      <c r="DB6" s="21">
        <f t="shared" si="11"/>
        <v>84.07</v>
      </c>
      <c r="DC6" s="21">
        <f t="shared" si="11"/>
        <v>83.51</v>
      </c>
      <c r="DD6" s="21">
        <f t="shared" si="11"/>
        <v>83.02</v>
      </c>
      <c r="DE6" s="21">
        <f t="shared" si="11"/>
        <v>82.55</v>
      </c>
      <c r="DF6" s="21">
        <f t="shared" si="11"/>
        <v>90.72</v>
      </c>
      <c r="DG6" s="21">
        <f t="shared" si="11"/>
        <v>91.07</v>
      </c>
      <c r="DH6" s="20" t="str">
        <f>IF(DH7="","",IF(DH7="-","【-】","【"&amp;SUBSTITUTE(TEXT(DH7,"#,##0.00"),"-","△")&amp;"】"))</f>
        <v>【95.72】</v>
      </c>
      <c r="DI6" s="21">
        <f>IF(DI7="",NA(),DI7)</f>
        <v>24.35</v>
      </c>
      <c r="DJ6" s="21">
        <f t="shared" ref="DJ6:DR6" si="12">IF(DJ7="",NA(),DJ7)</f>
        <v>26.71</v>
      </c>
      <c r="DK6" s="21">
        <f t="shared" si="12"/>
        <v>29.05</v>
      </c>
      <c r="DL6" s="21">
        <f t="shared" si="12"/>
        <v>31.57</v>
      </c>
      <c r="DM6" s="21">
        <f t="shared" si="12"/>
        <v>33.56</v>
      </c>
      <c r="DN6" s="21">
        <f t="shared" si="12"/>
        <v>21.16</v>
      </c>
      <c r="DO6" s="21">
        <f t="shared" si="12"/>
        <v>15.95</v>
      </c>
      <c r="DP6" s="21">
        <f t="shared" si="12"/>
        <v>15.85</v>
      </c>
      <c r="DQ6" s="21">
        <f t="shared" si="12"/>
        <v>20.78</v>
      </c>
      <c r="DR6" s="21">
        <f t="shared" si="12"/>
        <v>23.54</v>
      </c>
      <c r="DS6" s="20" t="str">
        <f>IF(DS7="","",IF(DS7="-","【-】","【"&amp;SUBSTITUTE(TEXT(DS7,"#,##0.00"),"-","△")&amp;"】"))</f>
        <v>【38.17】</v>
      </c>
      <c r="DT6" s="20">
        <f>IF(DT7="",NA(),DT7)</f>
        <v>0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0">
        <f t="shared" si="13"/>
        <v>0</v>
      </c>
      <c r="DZ6" s="20">
        <f t="shared" si="13"/>
        <v>0</v>
      </c>
      <c r="EA6" s="20">
        <f t="shared" si="13"/>
        <v>0</v>
      </c>
      <c r="EB6" s="21">
        <f t="shared" si="13"/>
        <v>1.34</v>
      </c>
      <c r="EC6" s="21">
        <f t="shared" si="13"/>
        <v>1.5</v>
      </c>
      <c r="ED6" s="20" t="str">
        <f>IF(ED7="","",IF(ED7="-","【-】","【"&amp;SUBSTITUTE(TEXT(ED7,"#,##0.00"),"-","△")&amp;"】"))</f>
        <v>【6.54】</v>
      </c>
      <c r="EE6" s="21">
        <f>IF(EE7="",NA(),EE7)</f>
        <v>3.18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0.16</v>
      </c>
      <c r="EK6" s="21">
        <f t="shared" si="14"/>
        <v>0.13</v>
      </c>
      <c r="EL6" s="21">
        <f t="shared" si="14"/>
        <v>0.15</v>
      </c>
      <c r="EM6" s="21">
        <f t="shared" si="14"/>
        <v>0.15</v>
      </c>
      <c r="EN6" s="21">
        <f t="shared" si="14"/>
        <v>0.15</v>
      </c>
      <c r="EO6" s="20" t="str">
        <f>IF(EO7="","",IF(EO7="-","【-】","【"&amp;SUBSTITUTE(TEXT(EO7,"#,##0.00"),"-","△")&amp;"】"))</f>
        <v>【0.24】</v>
      </c>
    </row>
    <row r="7" spans="1:148" s="22" customFormat="1" x14ac:dyDescent="0.15">
      <c r="A7" s="14"/>
      <c r="B7" s="23">
        <v>2021</v>
      </c>
      <c r="C7" s="23">
        <v>22101</v>
      </c>
      <c r="D7" s="23">
        <v>46</v>
      </c>
      <c r="E7" s="23">
        <v>17</v>
      </c>
      <c r="F7" s="23">
        <v>1</v>
      </c>
      <c r="G7" s="23">
        <v>0</v>
      </c>
      <c r="H7" s="23" t="s">
        <v>95</v>
      </c>
      <c r="I7" s="23" t="s">
        <v>96</v>
      </c>
      <c r="J7" s="23" t="s">
        <v>97</v>
      </c>
      <c r="K7" s="23" t="s">
        <v>98</v>
      </c>
      <c r="L7" s="23" t="s">
        <v>99</v>
      </c>
      <c r="M7" s="23" t="s">
        <v>100</v>
      </c>
      <c r="N7" s="24" t="s">
        <v>101</v>
      </c>
      <c r="O7" s="24">
        <v>72.97</v>
      </c>
      <c r="P7" s="24">
        <v>72.98</v>
      </c>
      <c r="Q7" s="24">
        <v>80.819999999999993</v>
      </c>
      <c r="R7" s="24">
        <v>3124</v>
      </c>
      <c r="S7" s="24">
        <v>30505</v>
      </c>
      <c r="T7" s="24">
        <v>346.01</v>
      </c>
      <c r="U7" s="24">
        <v>88.16</v>
      </c>
      <c r="V7" s="24">
        <v>22139</v>
      </c>
      <c r="W7" s="24">
        <v>8.14</v>
      </c>
      <c r="X7" s="24">
        <v>2719.78</v>
      </c>
      <c r="Y7" s="24">
        <v>102.12</v>
      </c>
      <c r="Z7" s="24">
        <v>123.34</v>
      </c>
      <c r="AA7" s="24">
        <v>117.2</v>
      </c>
      <c r="AB7" s="24">
        <v>83.86</v>
      </c>
      <c r="AC7" s="24">
        <v>79.790000000000006</v>
      </c>
      <c r="AD7" s="24">
        <v>108.11</v>
      </c>
      <c r="AE7" s="24">
        <v>104.14</v>
      </c>
      <c r="AF7" s="24">
        <v>106.57</v>
      </c>
      <c r="AG7" s="24">
        <v>106.5</v>
      </c>
      <c r="AH7" s="24">
        <v>106.22</v>
      </c>
      <c r="AI7" s="24">
        <v>107.02</v>
      </c>
      <c r="AJ7" s="24">
        <v>9.51</v>
      </c>
      <c r="AK7" s="24">
        <v>0</v>
      </c>
      <c r="AL7" s="24">
        <v>0</v>
      </c>
      <c r="AM7" s="24">
        <v>0</v>
      </c>
      <c r="AN7" s="24">
        <v>0</v>
      </c>
      <c r="AO7" s="24">
        <v>86.54</v>
      </c>
      <c r="AP7" s="24">
        <v>73.180000000000007</v>
      </c>
      <c r="AQ7" s="24">
        <v>53.44</v>
      </c>
      <c r="AR7" s="24">
        <v>18.36</v>
      </c>
      <c r="AS7" s="24">
        <v>18.010000000000002</v>
      </c>
      <c r="AT7" s="24">
        <v>3.09</v>
      </c>
      <c r="AU7" s="24">
        <v>35.75</v>
      </c>
      <c r="AV7" s="24">
        <v>40.28</v>
      </c>
      <c r="AW7" s="24">
        <v>32.04</v>
      </c>
      <c r="AX7" s="24">
        <v>24.04</v>
      </c>
      <c r="AY7" s="24">
        <v>25.91</v>
      </c>
      <c r="AZ7" s="24">
        <v>62.25</v>
      </c>
      <c r="BA7" s="24">
        <v>52.32</v>
      </c>
      <c r="BB7" s="24">
        <v>47.03</v>
      </c>
      <c r="BC7" s="24">
        <v>55.6</v>
      </c>
      <c r="BD7" s="24">
        <v>59.4</v>
      </c>
      <c r="BE7" s="24">
        <v>71.39</v>
      </c>
      <c r="BF7" s="24">
        <v>1135.3499999999999</v>
      </c>
      <c r="BG7" s="24">
        <v>1005.49</v>
      </c>
      <c r="BH7" s="24">
        <v>0</v>
      </c>
      <c r="BI7" s="24">
        <v>0</v>
      </c>
      <c r="BJ7" s="24">
        <v>0</v>
      </c>
      <c r="BK7" s="24">
        <v>966.33</v>
      </c>
      <c r="BL7" s="24">
        <v>958.81</v>
      </c>
      <c r="BM7" s="24">
        <v>1001.3</v>
      </c>
      <c r="BN7" s="24">
        <v>789.08</v>
      </c>
      <c r="BO7" s="24">
        <v>747.84</v>
      </c>
      <c r="BP7" s="24">
        <v>669.11</v>
      </c>
      <c r="BQ7" s="24">
        <v>91.85</v>
      </c>
      <c r="BR7" s="24">
        <v>91.93</v>
      </c>
      <c r="BS7" s="24">
        <v>97.13</v>
      </c>
      <c r="BT7" s="24">
        <v>70.959999999999994</v>
      </c>
      <c r="BU7" s="24">
        <v>71.42</v>
      </c>
      <c r="BV7" s="24">
        <v>81.739999999999995</v>
      </c>
      <c r="BW7" s="24">
        <v>82.88</v>
      </c>
      <c r="BX7" s="24">
        <v>81.88</v>
      </c>
      <c r="BY7" s="24">
        <v>88.25</v>
      </c>
      <c r="BZ7" s="24">
        <v>90.17</v>
      </c>
      <c r="CA7" s="24">
        <v>99.73</v>
      </c>
      <c r="CB7" s="24">
        <v>177.42</v>
      </c>
      <c r="CC7" s="24">
        <v>176.5</v>
      </c>
      <c r="CD7" s="24">
        <v>166.88</v>
      </c>
      <c r="CE7" s="24">
        <v>226.83</v>
      </c>
      <c r="CF7" s="24">
        <v>226.64</v>
      </c>
      <c r="CG7" s="24">
        <v>194.31</v>
      </c>
      <c r="CH7" s="24">
        <v>190.99</v>
      </c>
      <c r="CI7" s="24">
        <v>187.55</v>
      </c>
      <c r="CJ7" s="24">
        <v>176.37</v>
      </c>
      <c r="CK7" s="24">
        <v>173.17</v>
      </c>
      <c r="CL7" s="24">
        <v>134.97999999999999</v>
      </c>
      <c r="CM7" s="24" t="s">
        <v>101</v>
      </c>
      <c r="CN7" s="24" t="s">
        <v>101</v>
      </c>
      <c r="CO7" s="24" t="s">
        <v>101</v>
      </c>
      <c r="CP7" s="24" t="s">
        <v>101</v>
      </c>
      <c r="CQ7" s="24" t="s">
        <v>101</v>
      </c>
      <c r="CR7" s="24">
        <v>53.5</v>
      </c>
      <c r="CS7" s="24">
        <v>52.58</v>
      </c>
      <c r="CT7" s="24">
        <v>50.94</v>
      </c>
      <c r="CU7" s="24">
        <v>56.72</v>
      </c>
      <c r="CV7" s="24">
        <v>56.43</v>
      </c>
      <c r="CW7" s="24">
        <v>59.99</v>
      </c>
      <c r="CX7" s="24">
        <v>82.8</v>
      </c>
      <c r="CY7" s="24">
        <v>83.03</v>
      </c>
      <c r="CZ7" s="24">
        <v>83.71</v>
      </c>
      <c r="DA7" s="24">
        <v>83.64</v>
      </c>
      <c r="DB7" s="24">
        <v>84.07</v>
      </c>
      <c r="DC7" s="24">
        <v>83.51</v>
      </c>
      <c r="DD7" s="24">
        <v>83.02</v>
      </c>
      <c r="DE7" s="24">
        <v>82.55</v>
      </c>
      <c r="DF7" s="24">
        <v>90.72</v>
      </c>
      <c r="DG7" s="24">
        <v>91.07</v>
      </c>
      <c r="DH7" s="24">
        <v>95.72</v>
      </c>
      <c r="DI7" s="24">
        <v>24.35</v>
      </c>
      <c r="DJ7" s="24">
        <v>26.71</v>
      </c>
      <c r="DK7" s="24">
        <v>29.05</v>
      </c>
      <c r="DL7" s="24">
        <v>31.57</v>
      </c>
      <c r="DM7" s="24">
        <v>33.56</v>
      </c>
      <c r="DN7" s="24">
        <v>21.16</v>
      </c>
      <c r="DO7" s="24">
        <v>15.95</v>
      </c>
      <c r="DP7" s="24">
        <v>15.85</v>
      </c>
      <c r="DQ7" s="24">
        <v>20.78</v>
      </c>
      <c r="DR7" s="24">
        <v>23.54</v>
      </c>
      <c r="DS7" s="24">
        <v>38.17</v>
      </c>
      <c r="DT7" s="24">
        <v>0</v>
      </c>
      <c r="DU7" s="24">
        <v>0</v>
      </c>
      <c r="DV7" s="24">
        <v>0</v>
      </c>
      <c r="DW7" s="24">
        <v>0</v>
      </c>
      <c r="DX7" s="24">
        <v>0</v>
      </c>
      <c r="DY7" s="24">
        <v>0</v>
      </c>
      <c r="DZ7" s="24">
        <v>0</v>
      </c>
      <c r="EA7" s="24">
        <v>0</v>
      </c>
      <c r="EB7" s="24">
        <v>1.34</v>
      </c>
      <c r="EC7" s="24">
        <v>1.5</v>
      </c>
      <c r="ED7" s="24">
        <v>6.54</v>
      </c>
      <c r="EE7" s="24">
        <v>3.18</v>
      </c>
      <c r="EF7" s="24">
        <v>0</v>
      </c>
      <c r="EG7" s="24">
        <v>0</v>
      </c>
      <c r="EH7" s="24">
        <v>0</v>
      </c>
      <c r="EI7" s="24">
        <v>0</v>
      </c>
      <c r="EJ7" s="24">
        <v>0.16</v>
      </c>
      <c r="EK7" s="24">
        <v>0.13</v>
      </c>
      <c r="EL7" s="24">
        <v>0.15</v>
      </c>
      <c r="EM7" s="24">
        <v>0.15</v>
      </c>
      <c r="EN7" s="24">
        <v>0.15</v>
      </c>
      <c r="EO7" s="24">
        <v>0.24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102</v>
      </c>
      <c r="C9" s="26" t="s">
        <v>103</v>
      </c>
      <c r="D9" s="26" t="s">
        <v>104</v>
      </c>
      <c r="E9" s="26" t="s">
        <v>105</v>
      </c>
      <c r="F9" s="26" t="s">
        <v>106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107</v>
      </c>
    </row>
    <row r="12" spans="1:148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108</v>
      </c>
    </row>
    <row r="13" spans="1:148" x14ac:dyDescent="0.15">
      <c r="B13" t="s">
        <v>109</v>
      </c>
      <c r="C13" t="s">
        <v>109</v>
      </c>
      <c r="D13" t="s">
        <v>110</v>
      </c>
      <c r="E13" t="s">
        <v>111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0683</cp:lastModifiedBy>
  <cp:lastPrinted>2023-01-23T08:37:06Z</cp:lastPrinted>
  <dcterms:created xsi:type="dcterms:W3CDTF">2023-01-12T23:26:15Z</dcterms:created>
  <dcterms:modified xsi:type="dcterms:W3CDTF">2023-01-23T08:45:49Z</dcterms:modified>
  <cp:category/>
</cp:coreProperties>
</file>