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ahYL5IZ7s6yhrYwb4nsFtwroOzAJLjL+K/5Q/nyFe0GlLCETwJvkIe5HBiKUU06mXgueGbyO+VEyFL72h1nYQ==" workbookSaltValue="0ajCc9q997w3U2zXGy8NT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<sst xmlns="http://schemas.openxmlformats.org/spreadsheetml/2006/main" xmlns:r="http://schemas.openxmlformats.org/officeDocument/2006/relationships" count="116" uniqueCount="116">
  <si>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</si>
  <si>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</si>
  <si>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</si>
  <si>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</si>
  <si>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</si>
  <si>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</si>
  <si>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</si>
  <si>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</si>
  <si>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</si>
  <si>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</si>
  <si>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</si>
  <si>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</si>
  <si>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</si>
  <si>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</si>
  <si>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</si>
  <si>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</si>
  <si>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</si>
  <si>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</si>
  <si>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</si>
  <si>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</si>
  <si>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</si>
  <si>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</si>
  <si>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</si>
  <si>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</si>
  <si>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</si>
  <si>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</si>
  <si>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</si>
  <si>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</si>
  <si>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</si>
  <si>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</si>
  <si>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</si>
  <si>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</si>
  <si>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</si>
  <si>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</si>
  <si>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</si>
  <si>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</si>
  <si>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</si>
  <si>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</si>
  <si>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</si>
  <si>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</si>
  <si>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</si>
  <si>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</si>
  <si>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</si>
  <si>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</si>
  <si>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</si>
  <si>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</si>
  <si>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</si>
  <si>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</si>
  <si>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</si>
  <si>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</si>
  <si>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</si>
  <si>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</si>
  <si>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</si>
  <si>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</si>
  <si>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</si>
  <si>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</si>
  <si>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</si>
  <si>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</si>
  <si>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</si>
  <si>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</si>
  <si>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</si>
  <si>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</si>
  <si>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</si>
  <si>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</si>
  <si>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</si>
  <si>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</si>
  <si>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</si>
  <si>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</si>
  <si>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</si>
  <si>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</si>
  <si>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</si>
  <si>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</si>
  <si>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</si>
  <si>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</si>
  <si>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</si>
  <si>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</si>
  <si>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</si>
  <si>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</si>
  <si>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</si>
  <si>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</si>
  <si>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</si>
  <si>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</si>
  <si>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</si>
  <si>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</si>
  <si>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</si>
  <si>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</si>
  <si>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</si>
  <si>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</si>
  <si>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</si>
  <si>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</si>
  <si>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</si>
  <si>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</si>
  <si>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</si>
  <si>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</si>
  <si>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</si>
  <si>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</si>
  <si>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</si>
  <si>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</si>
  <si>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</si>
  <si>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</si>
  <si>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</si>
  <si>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</si>
  <si>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</si>
  <si>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</si>
  <si>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</si>
  <si>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</si>
  <si>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</si>
  <si>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</si>
  <si>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</si>
  <si>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</si>
  <si>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</si>
  <si>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</si>
  <si>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</si>
  <si>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現時点では老朽化は深刻な問題ではなく、大々的な管渠の入れ替えを行う必要はない。
　管路点検業務時には本管内部及びマンホール内部をカメラ調査している。管渠内等に改善が必要となる箇所については深刻化する前に改修していく。
　しかし、今後は管渠・施設の老朽化は避けられない問題であるため漁業集落排水施設機能保全計画を基に効率的な管渠・施設の維持管理を行っていく。</t>
  </si>
  <si>
    <t>　収益的収支比率について下水道使用料は微増しているが補修費用の増加に伴い昨年に比べ減少し、いまだ100%を超えてはおらず赤字会計となっている。理由としては、下水道事業への未加入者が多いことによる収入不足が挙げられる。
　経費回収率も減少しており、類似団体と比較しても低い結果となった。理由としては上記のとおり支出の増加に伴うものと考えている。
　汚水処理原価については昨年に比べ増加し、類似団体値を上回っている状況となっている。より一層維持管理費節減に努め経営改善に繋げたい。
　今後、料金収入を増加させるため積極的な広報活動や加入促進政策の検討・展開により未加入者を取り込んでいき、施設利用率・水洗化率を向上させ料金収入の上昇が期待できる。
　料金改定については直近で改定する予定はないが、経営状況が好転しない場合は検討していく。</t>
    <rPh sb="19" eb="21">
      <t>ビゾウ</t>
    </rPh>
    <rPh sb="26" eb="28">
      <t>ホシュウ</t>
    </rPh>
    <rPh sb="28" eb="30">
      <t>ヒヨウ</t>
    </rPh>
    <rPh sb="31" eb="33">
      <t>ゾウカ</t>
    </rPh>
    <rPh sb="34" eb="35">
      <t>トモナ</t>
    </rPh>
    <rPh sb="41" eb="43">
      <t>ゲンショウ</t>
    </rPh>
    <rPh sb="116" eb="118">
      <t>ゲンショウ</t>
    </rPh>
    <rPh sb="133" eb="134">
      <t>ヒク</t>
    </rPh>
    <rPh sb="148" eb="150">
      <t>ジョウキ</t>
    </rPh>
    <rPh sb="154" eb="156">
      <t>シシュツ</t>
    </rPh>
    <rPh sb="157" eb="159">
      <t>ゾウカ</t>
    </rPh>
    <rPh sb="189" eb="191">
      <t>ゾウカ</t>
    </rPh>
    <rPh sb="199" eb="200">
      <t>ウエ</t>
    </rPh>
    <rPh sb="332" eb="334">
      <t>チョッキン</t>
    </rPh>
    <phoneticPr fontId="1"/>
  </si>
  <si>
    <t>　今後は水洗化率を上げ収益を増加させ、維持管理費の節減により支出を減少させることが経費回収率、収益的収支比率等の改善に繋がる。これまでの取り組みをより強化していくことが必要である。管路・施設の老朽化により更新費用が必要となる前に、収益的収支比率を100％以上（令和15年度目標）にし更新費用を蓄えておける状態にすることが望ましい。</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</si>
</sst>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2.e-002</c:v>
                </c:pt>
                <c:pt idx="2">
                  <c:v>1.e-002</c:v>
                </c:pt>
                <c:pt idx="3">
                  <c:v>1.6</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22.47</c:v>
                </c:pt>
                <c:pt idx="1">
                  <c:v>22.81</c:v>
                </c:pt>
                <c:pt idx="2">
                  <c:v>23.27</c:v>
                </c:pt>
                <c:pt idx="3">
                  <c:v>24.06</c:v>
                </c:pt>
                <c:pt idx="4">
                  <c:v>24.4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33.21</c:v>
                </c:pt>
                <c:pt idx="1">
                  <c:v>32.229999999999997</c:v>
                </c:pt>
                <c:pt idx="2">
                  <c:v>32.479999999999997</c:v>
                </c:pt>
                <c:pt idx="3">
                  <c:v>30.19</c:v>
                </c:pt>
                <c:pt idx="4">
                  <c:v>28.77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58.83</c:v>
                </c:pt>
                <c:pt idx="1">
                  <c:v>59.13</c:v>
                </c:pt>
                <c:pt idx="2">
                  <c:v>56.35</c:v>
                </c:pt>
                <c:pt idx="3">
                  <c:v>58.7</c:v>
                </c:pt>
                <c:pt idx="4">
                  <c:v>57.58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79.98</c:v>
                </c:pt>
                <c:pt idx="1">
                  <c:v>80.8</c:v>
                </c:pt>
                <c:pt idx="2">
                  <c:v>79.2</c:v>
                </c:pt>
                <c:pt idx="3">
                  <c:v>79.09</c:v>
                </c:pt>
                <c:pt idx="4">
                  <c:v>78.900000000000006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87.8</c:v>
                </c:pt>
                <c:pt idx="1">
                  <c:v>71.36</c:v>
                </c:pt>
                <c:pt idx="2">
                  <c:v>75.849999999999994</c:v>
                </c:pt>
                <c:pt idx="3">
                  <c:v>80.099999999999994</c:v>
                </c:pt>
                <c:pt idx="4">
                  <c:v>73.8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2733.46</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1060.8599999999999</c:v>
                </c:pt>
                <c:pt idx="1">
                  <c:v>1006.65</c:v>
                </c:pt>
                <c:pt idx="2">
                  <c:v>998.42</c:v>
                </c:pt>
                <c:pt idx="3">
                  <c:v>1095.52</c:v>
                </c:pt>
                <c:pt idx="4">
                  <c:v>1056.55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33.799999999999997</c:v>
                </c:pt>
                <c:pt idx="1">
                  <c:v>38.950000000000003</c:v>
                </c:pt>
                <c:pt idx="2">
                  <c:v>34.92</c:v>
                </c:pt>
                <c:pt idx="3">
                  <c:v>43.04</c:v>
                </c:pt>
                <c:pt idx="4">
                  <c:v>35.25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45.81</c:v>
                </c:pt>
                <c:pt idx="1">
                  <c:v>43.43</c:v>
                </c:pt>
                <c:pt idx="2">
                  <c:v>41.41</c:v>
                </c:pt>
                <c:pt idx="3">
                  <c:v>39.64</c:v>
                </c:pt>
                <c:pt idx="4">
                  <c:v>40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443.62</c:v>
                </c:pt>
                <c:pt idx="1">
                  <c:v>402.8</c:v>
                </c:pt>
                <c:pt idx="2">
                  <c:v>447.92</c:v>
                </c:pt>
                <c:pt idx="3">
                  <c:v>360.92</c:v>
                </c:pt>
                <c:pt idx="4">
                  <c:v>460.56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383.92</c:v>
                </c:pt>
                <c:pt idx="1">
                  <c:v>400.44</c:v>
                </c:pt>
                <c:pt idx="2">
                  <c:v>417.56</c:v>
                </c:pt>
                <c:pt idx="3">
                  <c:v>449.72</c:v>
                </c:pt>
                <c:pt idx="4">
                  <c:v>437.27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【974.72】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【392.85】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【44.22】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Y52" workbookViewId="0">
      <selection activeCell="BO83" sqref="BO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13</v>
      </c>
      <c r="J7" s="5"/>
      <c r="K7" s="5"/>
      <c r="L7" s="5"/>
      <c r="M7" s="5"/>
      <c r="N7" s="5"/>
      <c r="O7" s="5"/>
      <c r="P7" s="5" t="s">
        <v>3</v>
      </c>
      <c r="Q7" s="5"/>
      <c r="R7" s="5"/>
      <c r="S7" s="5"/>
      <c r="T7" s="5"/>
      <c r="U7" s="5"/>
      <c r="V7" s="5"/>
      <c r="W7" s="5" t="s">
        <v>15</v>
      </c>
      <c r="X7" s="5"/>
      <c r="Y7" s="5"/>
      <c r="Z7" s="5"/>
      <c r="AA7" s="5"/>
      <c r="AB7" s="5"/>
      <c r="AC7" s="5"/>
      <c r="AD7" s="5" t="s">
        <v>7</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10422</v>
      </c>
      <c r="AM8" s="21"/>
      <c r="AN8" s="21"/>
      <c r="AO8" s="21"/>
      <c r="AP8" s="21"/>
      <c r="AQ8" s="21"/>
      <c r="AR8" s="21"/>
      <c r="AS8" s="21"/>
      <c r="AT8" s="7">
        <f>データ!T6</f>
        <v>217.09</v>
      </c>
      <c r="AU8" s="7"/>
      <c r="AV8" s="7"/>
      <c r="AW8" s="7"/>
      <c r="AX8" s="7"/>
      <c r="AY8" s="7"/>
      <c r="AZ8" s="7"/>
      <c r="BA8" s="7"/>
      <c r="BB8" s="7">
        <f>データ!U6</f>
        <v>48.01</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17.75</v>
      </c>
      <c r="Q10" s="7"/>
      <c r="R10" s="7"/>
      <c r="S10" s="7"/>
      <c r="T10" s="7"/>
      <c r="U10" s="7"/>
      <c r="V10" s="7"/>
      <c r="W10" s="7">
        <f>データ!Q6</f>
        <v>100</v>
      </c>
      <c r="X10" s="7"/>
      <c r="Y10" s="7"/>
      <c r="Z10" s="7"/>
      <c r="AA10" s="7"/>
      <c r="AB10" s="7"/>
      <c r="AC10" s="7"/>
      <c r="AD10" s="21">
        <f>データ!R6</f>
        <v>2980</v>
      </c>
      <c r="AE10" s="21"/>
      <c r="AF10" s="21"/>
      <c r="AG10" s="21"/>
      <c r="AH10" s="21"/>
      <c r="AI10" s="21"/>
      <c r="AJ10" s="21"/>
      <c r="AK10" s="2"/>
      <c r="AL10" s="21">
        <f>データ!V6</f>
        <v>1834</v>
      </c>
      <c r="AM10" s="21"/>
      <c r="AN10" s="21"/>
      <c r="AO10" s="21"/>
      <c r="AP10" s="21"/>
      <c r="AQ10" s="21"/>
      <c r="AR10" s="21"/>
      <c r="AS10" s="21"/>
      <c r="AT10" s="7">
        <f>データ!W6</f>
        <v>0.86</v>
      </c>
      <c r="AU10" s="7"/>
      <c r="AV10" s="7"/>
      <c r="AW10" s="7"/>
      <c r="AX10" s="7"/>
      <c r="AY10" s="7"/>
      <c r="AZ10" s="7"/>
      <c r="BA10" s="7"/>
      <c r="BB10" s="7">
        <f>データ!X6</f>
        <v>2132.56</v>
      </c>
      <c r="BC10" s="7"/>
      <c r="BD10" s="7"/>
      <c r="BE10" s="7"/>
      <c r="BF10" s="7"/>
      <c r="BG10" s="7"/>
      <c r="BH10" s="7"/>
      <c r="BI10" s="7"/>
      <c r="BJ10" s="2"/>
      <c r="BK10" s="2"/>
      <c r="BL10" s="29" t="s">
        <v>39</v>
      </c>
      <c r="BM10" s="39"/>
      <c r="BN10" s="46" t="s">
        <v>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47</v>
      </c>
      <c r="F85" s="12" t="s">
        <v>49</v>
      </c>
      <c r="G85" s="12" t="s">
        <v>50</v>
      </c>
      <c r="H85" s="12" t="s">
        <v>44</v>
      </c>
      <c r="I85" s="12" t="s">
        <v>12</v>
      </c>
      <c r="J85" s="12" t="s">
        <v>51</v>
      </c>
      <c r="K85" s="12" t="s">
        <v>52</v>
      </c>
      <c r="L85" s="12" t="s">
        <v>34</v>
      </c>
      <c r="M85" s="12" t="s">
        <v>38</v>
      </c>
      <c r="N85" s="12" t="s">
        <v>53</v>
      </c>
      <c r="O85" s="12" t="s">
        <v>54</v>
      </c>
    </row>
    <row r="86" spans="1:78" hidden="1">
      <c r="B86" s="12"/>
      <c r="C86" s="12"/>
      <c r="D86" s="12"/>
      <c r="E86" s="12" t="str">
        <f>データ!AI6</f>
        <v/>
      </c>
      <c r="F86" s="12" t="s">
        <v>41</v>
      </c>
      <c r="G86" s="12" t="s">
        <v>41</v>
      </c>
      <c r="H86" s="12" t="str">
        <f>データ!BP6</f>
        <v>【974.72】</v>
      </c>
      <c r="I86" s="12" t="str">
        <f>データ!CA6</f>
        <v>【44.22】</v>
      </c>
      <c r="J86" s="12" t="str">
        <f>データ!CL6</f>
        <v>【392.85】</v>
      </c>
      <c r="K86" s="12" t="str">
        <f>データ!CW6</f>
        <v>【32.23】</v>
      </c>
      <c r="L86" s="12" t="str">
        <f>データ!DH6</f>
        <v>【80.63】</v>
      </c>
      <c r="M86" s="12" t="s">
        <v>41</v>
      </c>
      <c r="N86" s="12" t="s">
        <v>41</v>
      </c>
      <c r="O86" s="12" t="str">
        <f>データ!EO6</f>
        <v>【0.01】</v>
      </c>
    </row>
  </sheetData>
  <sheetProtection algorithmName="SHA-512" hashValue="hJVnpcF2D5RuAflTlUq/7OI4qZPRBQ2gCO2Y3GuKi/a9u79cQYt/9riYnPOhqs1nB1Y6/g5ty3sIqrPDDvMI4g==" saltValue="qbloalGItGlYP7y/VTSgI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35</v>
      </c>
      <c r="C3" s="58" t="s">
        <v>60</v>
      </c>
      <c r="D3" s="58" t="s">
        <v>61</v>
      </c>
      <c r="E3" s="58" t="s">
        <v>5</v>
      </c>
      <c r="F3" s="58" t="s">
        <v>4</v>
      </c>
      <c r="G3" s="58" t="s">
        <v>25</v>
      </c>
      <c r="H3" s="65" t="s">
        <v>57</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64</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0</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7</v>
      </c>
      <c r="N5" s="67" t="s">
        <v>74</v>
      </c>
      <c r="O5" s="67" t="s">
        <v>75</v>
      </c>
      <c r="P5" s="67" t="s">
        <v>76</v>
      </c>
      <c r="Q5" s="67" t="s">
        <v>77</v>
      </c>
      <c r="R5" s="67" t="s">
        <v>78</v>
      </c>
      <c r="S5" s="67" t="s">
        <v>79</v>
      </c>
      <c r="T5" s="67" t="s">
        <v>80</v>
      </c>
      <c r="U5" s="67" t="s">
        <v>1</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46</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5" s="55" customFormat="1">
      <c r="A6" s="56" t="s">
        <v>95</v>
      </c>
      <c r="B6" s="61">
        <f t="shared" ref="B6:X6" si="1">B7</f>
        <v>2021</v>
      </c>
      <c r="C6" s="61">
        <f t="shared" si="1"/>
        <v>23019</v>
      </c>
      <c r="D6" s="61">
        <f t="shared" si="1"/>
        <v>47</v>
      </c>
      <c r="E6" s="61">
        <f t="shared" si="1"/>
        <v>17</v>
      </c>
      <c r="F6" s="61">
        <f t="shared" si="1"/>
        <v>6</v>
      </c>
      <c r="G6" s="61">
        <f t="shared" si="1"/>
        <v>0</v>
      </c>
      <c r="H6" s="61" t="str">
        <f t="shared" si="1"/>
        <v>青森県　平内町</v>
      </c>
      <c r="I6" s="61" t="str">
        <f t="shared" si="1"/>
        <v>法非適用</v>
      </c>
      <c r="J6" s="61" t="str">
        <f t="shared" si="1"/>
        <v>下水道事業</v>
      </c>
      <c r="K6" s="61" t="str">
        <f t="shared" si="1"/>
        <v>漁業集落排水</v>
      </c>
      <c r="L6" s="61" t="str">
        <f t="shared" si="1"/>
        <v>H2</v>
      </c>
      <c r="M6" s="61" t="str">
        <f t="shared" si="1"/>
        <v>非設置</v>
      </c>
      <c r="N6" s="70" t="str">
        <f t="shared" si="1"/>
        <v>-</v>
      </c>
      <c r="O6" s="70" t="str">
        <f t="shared" si="1"/>
        <v>該当数値なし</v>
      </c>
      <c r="P6" s="70">
        <f t="shared" si="1"/>
        <v>17.75</v>
      </c>
      <c r="Q6" s="70">
        <f t="shared" si="1"/>
        <v>100</v>
      </c>
      <c r="R6" s="70">
        <f t="shared" si="1"/>
        <v>2980</v>
      </c>
      <c r="S6" s="70">
        <f t="shared" si="1"/>
        <v>10422</v>
      </c>
      <c r="T6" s="70">
        <f t="shared" si="1"/>
        <v>217.09</v>
      </c>
      <c r="U6" s="70">
        <f t="shared" si="1"/>
        <v>48.01</v>
      </c>
      <c r="V6" s="70">
        <f t="shared" si="1"/>
        <v>1834</v>
      </c>
      <c r="W6" s="70">
        <f t="shared" si="1"/>
        <v>0.86</v>
      </c>
      <c r="X6" s="70">
        <f t="shared" si="1"/>
        <v>2132.56</v>
      </c>
      <c r="Y6" s="78">
        <f t="shared" ref="Y6:AH6" si="2">IF(Y7="",NA(),Y7)</f>
        <v>87.8</v>
      </c>
      <c r="Z6" s="78">
        <f t="shared" si="2"/>
        <v>71.36</v>
      </c>
      <c r="AA6" s="78">
        <f t="shared" si="2"/>
        <v>75.849999999999994</v>
      </c>
      <c r="AB6" s="78">
        <f t="shared" si="2"/>
        <v>80.099999999999994</v>
      </c>
      <c r="AC6" s="78">
        <f t="shared" si="2"/>
        <v>73.8</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2733.46</v>
      </c>
      <c r="BG6" s="70">
        <f t="shared" si="5"/>
        <v>0</v>
      </c>
      <c r="BH6" s="70">
        <f t="shared" si="5"/>
        <v>0</v>
      </c>
      <c r="BI6" s="70">
        <f t="shared" si="5"/>
        <v>0</v>
      </c>
      <c r="BJ6" s="70">
        <f t="shared" si="5"/>
        <v>0</v>
      </c>
      <c r="BK6" s="78">
        <f t="shared" si="5"/>
        <v>1060.8599999999999</v>
      </c>
      <c r="BL6" s="78">
        <f t="shared" si="5"/>
        <v>1006.65</v>
      </c>
      <c r="BM6" s="78">
        <f t="shared" si="5"/>
        <v>998.42</v>
      </c>
      <c r="BN6" s="78">
        <f t="shared" si="5"/>
        <v>1095.52</v>
      </c>
      <c r="BO6" s="78">
        <f t="shared" si="5"/>
        <v>1056.55</v>
      </c>
      <c r="BP6" s="70" t="str">
        <f>IF(BP7="","",IF(BP7="-","【-】","【"&amp;SUBSTITUTE(TEXT(BP7,"#,##0.00"),"-","△")&amp;"】"))</f>
        <v>【974.72】</v>
      </c>
      <c r="BQ6" s="78">
        <f t="shared" ref="BQ6:BZ6" si="6">IF(BQ7="",NA(),BQ7)</f>
        <v>33.799999999999997</v>
      </c>
      <c r="BR6" s="78">
        <f t="shared" si="6"/>
        <v>38.950000000000003</v>
      </c>
      <c r="BS6" s="78">
        <f t="shared" si="6"/>
        <v>34.92</v>
      </c>
      <c r="BT6" s="78">
        <f t="shared" si="6"/>
        <v>43.04</v>
      </c>
      <c r="BU6" s="78">
        <f t="shared" si="6"/>
        <v>35.25</v>
      </c>
      <c r="BV6" s="78">
        <f t="shared" si="6"/>
        <v>45.81</v>
      </c>
      <c r="BW6" s="78">
        <f t="shared" si="6"/>
        <v>43.43</v>
      </c>
      <c r="BX6" s="78">
        <f t="shared" si="6"/>
        <v>41.41</v>
      </c>
      <c r="BY6" s="78">
        <f t="shared" si="6"/>
        <v>39.64</v>
      </c>
      <c r="BZ6" s="78">
        <f t="shared" si="6"/>
        <v>40</v>
      </c>
      <c r="CA6" s="70" t="str">
        <f>IF(CA7="","",IF(CA7="-","【-】","【"&amp;SUBSTITUTE(TEXT(CA7,"#,##0.00"),"-","△")&amp;"】"))</f>
        <v>【44.22】</v>
      </c>
      <c r="CB6" s="78">
        <f t="shared" ref="CB6:CK6" si="7">IF(CB7="",NA(),CB7)</f>
        <v>443.62</v>
      </c>
      <c r="CC6" s="78">
        <f t="shared" si="7"/>
        <v>402.8</v>
      </c>
      <c r="CD6" s="78">
        <f t="shared" si="7"/>
        <v>447.92</v>
      </c>
      <c r="CE6" s="78">
        <f t="shared" si="7"/>
        <v>360.92</v>
      </c>
      <c r="CF6" s="78">
        <f t="shared" si="7"/>
        <v>460.56</v>
      </c>
      <c r="CG6" s="78">
        <f t="shared" si="7"/>
        <v>383.92</v>
      </c>
      <c r="CH6" s="78">
        <f t="shared" si="7"/>
        <v>400.44</v>
      </c>
      <c r="CI6" s="78">
        <f t="shared" si="7"/>
        <v>417.56</v>
      </c>
      <c r="CJ6" s="78">
        <f t="shared" si="7"/>
        <v>449.72</v>
      </c>
      <c r="CK6" s="78">
        <f t="shared" si="7"/>
        <v>437.27</v>
      </c>
      <c r="CL6" s="70" t="str">
        <f>IF(CL7="","",IF(CL7="-","【-】","【"&amp;SUBSTITUTE(TEXT(CL7,"#,##0.00"),"-","△")&amp;"】"))</f>
        <v>【392.85】</v>
      </c>
      <c r="CM6" s="78">
        <f t="shared" ref="CM6:CV6" si="8">IF(CM7="",NA(),CM7)</f>
        <v>22.47</v>
      </c>
      <c r="CN6" s="78">
        <f t="shared" si="8"/>
        <v>22.81</v>
      </c>
      <c r="CO6" s="78">
        <f t="shared" si="8"/>
        <v>23.27</v>
      </c>
      <c r="CP6" s="78">
        <f t="shared" si="8"/>
        <v>24.06</v>
      </c>
      <c r="CQ6" s="78">
        <f t="shared" si="8"/>
        <v>24.4</v>
      </c>
      <c r="CR6" s="78">
        <f t="shared" si="8"/>
        <v>33.21</v>
      </c>
      <c r="CS6" s="78">
        <f t="shared" si="8"/>
        <v>32.229999999999997</v>
      </c>
      <c r="CT6" s="78">
        <f t="shared" si="8"/>
        <v>32.479999999999997</v>
      </c>
      <c r="CU6" s="78">
        <f t="shared" si="8"/>
        <v>30.19</v>
      </c>
      <c r="CV6" s="78">
        <f t="shared" si="8"/>
        <v>28.77</v>
      </c>
      <c r="CW6" s="70" t="str">
        <f>IF(CW7="","",IF(CW7="-","【-】","【"&amp;SUBSTITUTE(TEXT(CW7,"#,##0.00"),"-","△")&amp;"】"))</f>
        <v>【32.23】</v>
      </c>
      <c r="CX6" s="78">
        <f t="shared" ref="CX6:DG6" si="9">IF(CX7="",NA(),CX7)</f>
        <v>58.83</v>
      </c>
      <c r="CY6" s="78">
        <f t="shared" si="9"/>
        <v>59.13</v>
      </c>
      <c r="CZ6" s="78">
        <f t="shared" si="9"/>
        <v>56.35</v>
      </c>
      <c r="DA6" s="78">
        <f t="shared" si="9"/>
        <v>58.7</v>
      </c>
      <c r="DB6" s="78">
        <f t="shared" si="9"/>
        <v>57.58</v>
      </c>
      <c r="DC6" s="78">
        <f t="shared" si="9"/>
        <v>79.98</v>
      </c>
      <c r="DD6" s="78">
        <f t="shared" si="9"/>
        <v>80.8</v>
      </c>
      <c r="DE6" s="78">
        <f t="shared" si="9"/>
        <v>79.2</v>
      </c>
      <c r="DF6" s="78">
        <f t="shared" si="9"/>
        <v>79.09</v>
      </c>
      <c r="DG6" s="78">
        <f t="shared" si="9"/>
        <v>78.900000000000006</v>
      </c>
      <c r="DH6" s="70" t="str">
        <f>IF(DH7="","",IF(DH7="-","【-】","【"&amp;SUBSTITUTE(TEXT(DH7,"#,##0.00"),"-","△")&amp;"】"))</f>
        <v>【80.63】</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9.e-002</v>
      </c>
      <c r="EK6" s="78">
        <f t="shared" si="12"/>
        <v>2.e-002</v>
      </c>
      <c r="EL6" s="78">
        <f t="shared" si="12"/>
        <v>1.e-002</v>
      </c>
      <c r="EM6" s="78">
        <f t="shared" si="12"/>
        <v>1.6</v>
      </c>
      <c r="EN6" s="78">
        <f t="shared" si="12"/>
        <v>1.e-002</v>
      </c>
      <c r="EO6" s="70" t="str">
        <f>IF(EO7="","",IF(EO7="-","【-】","【"&amp;SUBSTITUTE(TEXT(EO7,"#,##0.00"),"-","△")&amp;"】"))</f>
        <v>【0.01】</v>
      </c>
    </row>
    <row r="7" spans="1:145" s="55" customFormat="1">
      <c r="A7" s="56"/>
      <c r="B7" s="62">
        <v>2021</v>
      </c>
      <c r="C7" s="62">
        <v>23019</v>
      </c>
      <c r="D7" s="62">
        <v>47</v>
      </c>
      <c r="E7" s="62">
        <v>17</v>
      </c>
      <c r="F7" s="62">
        <v>6</v>
      </c>
      <c r="G7" s="62">
        <v>0</v>
      </c>
      <c r="H7" s="62" t="s">
        <v>96</v>
      </c>
      <c r="I7" s="62" t="s">
        <v>97</v>
      </c>
      <c r="J7" s="62" t="s">
        <v>98</v>
      </c>
      <c r="K7" s="62" t="s">
        <v>99</v>
      </c>
      <c r="L7" s="62" t="s">
        <v>100</v>
      </c>
      <c r="M7" s="62" t="s">
        <v>101</v>
      </c>
      <c r="N7" s="71" t="s">
        <v>41</v>
      </c>
      <c r="O7" s="71" t="s">
        <v>102</v>
      </c>
      <c r="P7" s="71">
        <v>17.75</v>
      </c>
      <c r="Q7" s="71">
        <v>100</v>
      </c>
      <c r="R7" s="71">
        <v>2980</v>
      </c>
      <c r="S7" s="71">
        <v>10422</v>
      </c>
      <c r="T7" s="71">
        <v>217.09</v>
      </c>
      <c r="U7" s="71">
        <v>48.01</v>
      </c>
      <c r="V7" s="71">
        <v>1834</v>
      </c>
      <c r="W7" s="71">
        <v>0.86</v>
      </c>
      <c r="X7" s="71">
        <v>2132.56</v>
      </c>
      <c r="Y7" s="71">
        <v>87.8</v>
      </c>
      <c r="Z7" s="71">
        <v>71.36</v>
      </c>
      <c r="AA7" s="71">
        <v>75.849999999999994</v>
      </c>
      <c r="AB7" s="71">
        <v>80.099999999999994</v>
      </c>
      <c r="AC7" s="71">
        <v>73.8</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2733.46</v>
      </c>
      <c r="BG7" s="71">
        <v>0</v>
      </c>
      <c r="BH7" s="71">
        <v>0</v>
      </c>
      <c r="BI7" s="71">
        <v>0</v>
      </c>
      <c r="BJ7" s="71">
        <v>0</v>
      </c>
      <c r="BK7" s="71">
        <v>1060.8599999999999</v>
      </c>
      <c r="BL7" s="71">
        <v>1006.65</v>
      </c>
      <c r="BM7" s="71">
        <v>998.42</v>
      </c>
      <c r="BN7" s="71">
        <v>1095.52</v>
      </c>
      <c r="BO7" s="71">
        <v>1056.55</v>
      </c>
      <c r="BP7" s="71">
        <v>974.72</v>
      </c>
      <c r="BQ7" s="71">
        <v>33.799999999999997</v>
      </c>
      <c r="BR7" s="71">
        <v>38.950000000000003</v>
      </c>
      <c r="BS7" s="71">
        <v>34.92</v>
      </c>
      <c r="BT7" s="71">
        <v>43.04</v>
      </c>
      <c r="BU7" s="71">
        <v>35.25</v>
      </c>
      <c r="BV7" s="71">
        <v>45.81</v>
      </c>
      <c r="BW7" s="71">
        <v>43.43</v>
      </c>
      <c r="BX7" s="71">
        <v>41.41</v>
      </c>
      <c r="BY7" s="71">
        <v>39.64</v>
      </c>
      <c r="BZ7" s="71">
        <v>40</v>
      </c>
      <c r="CA7" s="71">
        <v>44.22</v>
      </c>
      <c r="CB7" s="71">
        <v>443.62</v>
      </c>
      <c r="CC7" s="71">
        <v>402.8</v>
      </c>
      <c r="CD7" s="71">
        <v>447.92</v>
      </c>
      <c r="CE7" s="71">
        <v>360.92</v>
      </c>
      <c r="CF7" s="71">
        <v>460.56</v>
      </c>
      <c r="CG7" s="71">
        <v>383.92</v>
      </c>
      <c r="CH7" s="71">
        <v>400.44</v>
      </c>
      <c r="CI7" s="71">
        <v>417.56</v>
      </c>
      <c r="CJ7" s="71">
        <v>449.72</v>
      </c>
      <c r="CK7" s="71">
        <v>437.27</v>
      </c>
      <c r="CL7" s="71">
        <v>392.85</v>
      </c>
      <c r="CM7" s="71">
        <v>22.47</v>
      </c>
      <c r="CN7" s="71">
        <v>22.81</v>
      </c>
      <c r="CO7" s="71">
        <v>23.27</v>
      </c>
      <c r="CP7" s="71">
        <v>24.06</v>
      </c>
      <c r="CQ7" s="71">
        <v>24.4</v>
      </c>
      <c r="CR7" s="71">
        <v>33.21</v>
      </c>
      <c r="CS7" s="71">
        <v>32.229999999999997</v>
      </c>
      <c r="CT7" s="71">
        <v>32.479999999999997</v>
      </c>
      <c r="CU7" s="71">
        <v>30.19</v>
      </c>
      <c r="CV7" s="71">
        <v>28.77</v>
      </c>
      <c r="CW7" s="71">
        <v>32.229999999999997</v>
      </c>
      <c r="CX7" s="71">
        <v>58.83</v>
      </c>
      <c r="CY7" s="71">
        <v>59.13</v>
      </c>
      <c r="CZ7" s="71">
        <v>56.35</v>
      </c>
      <c r="DA7" s="71">
        <v>58.7</v>
      </c>
      <c r="DB7" s="71">
        <v>57.58</v>
      </c>
      <c r="DC7" s="71">
        <v>79.98</v>
      </c>
      <c r="DD7" s="71">
        <v>80.8</v>
      </c>
      <c r="DE7" s="71">
        <v>79.2</v>
      </c>
      <c r="DF7" s="71">
        <v>79.09</v>
      </c>
      <c r="DG7" s="71">
        <v>78.900000000000006</v>
      </c>
      <c r="DH7" s="71">
        <v>80.63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9.e-002</v>
      </c>
      <c r="EK7" s="71">
        <v>2.e-002</v>
      </c>
      <c r="EL7" s="71">
        <v>1.e-002</v>
      </c>
      <c r="EM7" s="71">
        <v>1.6</v>
      </c>
      <c r="EN7" s="71">
        <v>1.e-002</v>
      </c>
      <c r="EO7" s="71">
        <v>1.e-002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35</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田中　穣</cp:lastModifiedBy>
  <dcterms:created xsi:type="dcterms:W3CDTF">2023-01-13T00:05:27Z</dcterms:created>
  <dcterms:modified xsi:type="dcterms:W3CDTF">2023-02-06T04:26:53Z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2023-02-06T04:26:53Z</vt:filetime>
  </property>
</Properties>
</file>