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lQWtZCO1Mte9+fiyQAotGwJu8qD+1qlCLRDnHaujf6PURfveJTuGaCxkO3vo4ynNgGqhNNeLAqiwZH4W+x2/mQ==" workbookSaltValue="3OgaRDouKBEq3KQyJrnKwg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<sst xmlns="http://schemas.openxmlformats.org/spreadsheetml/2006/main" xmlns:r="http://schemas.openxmlformats.org/officeDocument/2006/relationships" count="116" uniqueCount="116">
  <si>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</si>
  <si>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</si>
  <si>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</si>
  <si>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</si>
  <si>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</si>
  <si>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</si>
  <si>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</si>
  <si>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</si>
  <si>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</si>
  <si>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</si>
  <si>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</si>
  <si>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</si>
  <si>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</si>
  <si>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</si>
  <si>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</si>
  <si>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</si>
  <si>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</si>
  <si>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</si>
  <si>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</si>
  <si>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</si>
  <si>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</si>
  <si>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</si>
  <si>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</si>
  <si>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</si>
  <si>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</si>
  <si>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</si>
  <si>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</si>
  <si>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</si>
  <si>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</si>
  <si>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</si>
  <si>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</si>
  <si>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</si>
  <si>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</si>
  <si>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</si>
  <si>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</si>
  <si>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</si>
  <si>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</si>
  <si>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</si>
  <si>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</si>
  <si>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</si>
  <si>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</si>
  <si>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</si>
  <si>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</si>
  <si>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</si>
  <si>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</si>
  <si>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</si>
  <si>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</si>
  <si>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</si>
  <si>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</si>
  <si>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</si>
  <si>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</si>
  <si>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</si>
  <si>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</si>
  <si>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</si>
  <si>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</si>
  <si>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</si>
  <si>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</si>
  <si>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</si>
  <si>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</si>
  <si>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</si>
  <si>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</si>
  <si>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</si>
  <si>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</si>
  <si>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</si>
  <si>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</si>
  <si>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</si>
  <si>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</si>
  <si>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</si>
  <si>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</si>
  <si>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</si>
  <si>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</si>
  <si>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</si>
  <si>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</si>
  <si>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</si>
  <si>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</si>
  <si>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</si>
  <si>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</si>
  <si>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</si>
  <si>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</si>
  <si>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</si>
  <si>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</si>
  <si>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</si>
  <si>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</si>
  <si>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</si>
  <si>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</si>
  <si>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</si>
  <si>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</si>
  <si>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</si>
  <si>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</si>
  <si>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</si>
  <si>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</si>
  <si>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</si>
  <si>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</si>
  <si>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</si>
  <si>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</si>
  <si>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</si>
  <si>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青森県　平内町</t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</si>
  <si>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</si>
  <si>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</si>
  <si>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</si>
  <si>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</si>
  <si>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</si>
  <si>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</si>
  <si>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</si>
  <si>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</si>
  <si>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</si>
  <si>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</si>
  <si>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</si>
  <si>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</si>
  <si>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</si>
  <si>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</si>
  <si>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</si>
  <si>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</si>
  <si>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施設の点検、清掃は専門業者へ委託している。また、法定点検で異常の指摘がある場合は改善している。</t>
    <rPh sb="1" eb="3">
      <t>シセツ</t>
    </rPh>
    <rPh sb="4" eb="6">
      <t>テンケン</t>
    </rPh>
    <rPh sb="7" eb="9">
      <t>セイソウ</t>
    </rPh>
    <rPh sb="10" eb="12">
      <t>センモン</t>
    </rPh>
    <rPh sb="12" eb="14">
      <t>ギョウシャ</t>
    </rPh>
    <rPh sb="15" eb="17">
      <t>イタク</t>
    </rPh>
    <rPh sb="25" eb="27">
      <t>ホウテイ</t>
    </rPh>
    <rPh sb="27" eb="29">
      <t>テンケン</t>
    </rPh>
    <rPh sb="30" eb="32">
      <t>イジョウ</t>
    </rPh>
    <rPh sb="33" eb="35">
      <t>シテキ</t>
    </rPh>
    <rPh sb="38" eb="40">
      <t>バアイ</t>
    </rPh>
    <rPh sb="41" eb="43">
      <t>カイゼン</t>
    </rPh>
    <phoneticPr fontId="1"/>
  </si>
  <si>
    <t>　昨今の情勢から、住民は支出を抑えようとするため、節水の傾向は止まらないと考える。そのため、使用料からの収益の増収は難しい。
　経費の大半を占める浄化槽維持管理費は、市町村設置型浄化槽の設置基数増加とともに増加するものであり、義務的費用であるため削減できない。
　そのため、収入不足を一般会計繰入金に頼っている状態である。</t>
    <rPh sb="1" eb="3">
      <t>サッコン</t>
    </rPh>
    <rPh sb="4" eb="6">
      <t>ジョウセイ</t>
    </rPh>
    <rPh sb="9" eb="11">
      <t>ジュウミン</t>
    </rPh>
    <rPh sb="12" eb="14">
      <t>シシュツ</t>
    </rPh>
    <rPh sb="15" eb="16">
      <t>オサ</t>
    </rPh>
    <rPh sb="25" eb="27">
      <t>セッスイ</t>
    </rPh>
    <rPh sb="28" eb="30">
      <t>ケイコウ</t>
    </rPh>
    <rPh sb="31" eb="32">
      <t>ト</t>
    </rPh>
    <rPh sb="37" eb="38">
      <t>カンガ</t>
    </rPh>
    <rPh sb="46" eb="49">
      <t>シヨウリョウ</t>
    </rPh>
    <rPh sb="52" eb="54">
      <t>シュウエキ</t>
    </rPh>
    <rPh sb="55" eb="57">
      <t>ゾウシュウ</t>
    </rPh>
    <rPh sb="58" eb="59">
      <t>ムズカ</t>
    </rPh>
    <rPh sb="64" eb="66">
      <t>ケイヒ</t>
    </rPh>
    <rPh sb="67" eb="69">
      <t>タイハン</t>
    </rPh>
    <rPh sb="70" eb="71">
      <t>シ</t>
    </rPh>
    <rPh sb="73" eb="76">
      <t>ジョウカソウ</t>
    </rPh>
    <rPh sb="76" eb="78">
      <t>イジ</t>
    </rPh>
    <rPh sb="78" eb="81">
      <t>カンリヒ</t>
    </rPh>
    <rPh sb="83" eb="86">
      <t>シチョウソン</t>
    </rPh>
    <rPh sb="86" eb="88">
      <t>セッチ</t>
    </rPh>
    <rPh sb="88" eb="89">
      <t>ガタ</t>
    </rPh>
    <rPh sb="89" eb="92">
      <t>ジョウカソウ</t>
    </rPh>
    <rPh sb="93" eb="95">
      <t>セッチ</t>
    </rPh>
    <rPh sb="95" eb="97">
      <t>キスウ</t>
    </rPh>
    <rPh sb="97" eb="99">
      <t>ゾウカ</t>
    </rPh>
    <rPh sb="103" eb="105">
      <t>ゾウカ</t>
    </rPh>
    <rPh sb="113" eb="116">
      <t>ギムテキ</t>
    </rPh>
    <rPh sb="116" eb="118">
      <t>ヒヨウ</t>
    </rPh>
    <rPh sb="123" eb="125">
      <t>サクゲン</t>
    </rPh>
    <rPh sb="137" eb="139">
      <t>シュウニュウ</t>
    </rPh>
    <rPh sb="139" eb="141">
      <t>フソク</t>
    </rPh>
    <rPh sb="142" eb="144">
      <t>イッパン</t>
    </rPh>
    <rPh sb="144" eb="146">
      <t>カイケイ</t>
    </rPh>
    <rPh sb="146" eb="149">
      <t>クリイレキン</t>
    </rPh>
    <rPh sb="150" eb="151">
      <t>タヨ</t>
    </rPh>
    <rPh sb="155" eb="157">
      <t>ジョウタイ</t>
    </rPh>
    <phoneticPr fontId="1"/>
  </si>
  <si>
    <t>　収益的収支比率は昨年よりも微増しているものの、赤字状態は変わらず、一般会計繰入金により収入不足を補っている状態である。節水の傾向は続いているため、収益の増収は見込めない。
　経費回収率は昨年度より低く、類似団体平均値を下回っている。浄化槽維持管理費は義務的費用であり、削減は難しい。
　汚水原価率は昨年度よりも高くなっている。市町村設置型浄化槽の設置基数増加により、今後も増加していくと見込まれる。
　施設利用率は100％であるため、有効に活用されていることがうかがえる。
　水洗化率は市町村設置型浄化槽設置数の増加に伴い、増加傾向にあるものの、類似団体平均値と比較して、依然として低い状況にある。現存する単独処理浄化槽世帯や、汲取便槽世帯に対して、更新の呼びかけや補助金の存在をアプローチする必要があると考える。
　料金改定については、近年の物価高騰の観点から、住民へのこれ以上の負担を避けるため、改定予定は現時点ではない。しかし、経営状況次第では検討する必要があると考える。
　</t>
    <rPh sb="1" eb="4">
      <t>シュウエキテキ</t>
    </rPh>
    <rPh sb="4" eb="6">
      <t>シュウシ</t>
    </rPh>
    <rPh sb="6" eb="8">
      <t>ヒリツ</t>
    </rPh>
    <rPh sb="9" eb="11">
      <t>サクネン</t>
    </rPh>
    <rPh sb="14" eb="16">
      <t>ビゾウ</t>
    </rPh>
    <rPh sb="24" eb="26">
      <t>アカジ</t>
    </rPh>
    <rPh sb="26" eb="28">
      <t>ジョウタイ</t>
    </rPh>
    <rPh sb="29" eb="30">
      <t>カ</t>
    </rPh>
    <rPh sb="34" eb="36">
      <t>イッパン</t>
    </rPh>
    <rPh sb="36" eb="38">
      <t>カイケイ</t>
    </rPh>
    <rPh sb="38" eb="41">
      <t>クリイレキン</t>
    </rPh>
    <rPh sb="44" eb="46">
      <t>シュウニュウ</t>
    </rPh>
    <rPh sb="46" eb="48">
      <t>ブソク</t>
    </rPh>
    <rPh sb="49" eb="50">
      <t>オギナ</t>
    </rPh>
    <rPh sb="54" eb="56">
      <t>ジョウタイ</t>
    </rPh>
    <rPh sb="60" eb="62">
      <t>セッスイ</t>
    </rPh>
    <rPh sb="63" eb="65">
      <t>ケイコウ</t>
    </rPh>
    <rPh sb="66" eb="67">
      <t>ツヅ</t>
    </rPh>
    <rPh sb="74" eb="76">
      <t>シュウエキ</t>
    </rPh>
    <rPh sb="77" eb="79">
      <t>ゾウシュウ</t>
    </rPh>
    <rPh sb="80" eb="82">
      <t>ミコ</t>
    </rPh>
    <rPh sb="88" eb="90">
      <t>ケイヒ</t>
    </rPh>
    <rPh sb="90" eb="93">
      <t>カイシュウリツ</t>
    </rPh>
    <rPh sb="94" eb="97">
      <t>サクネンド</t>
    </rPh>
    <rPh sb="99" eb="100">
      <t>ヒク</t>
    </rPh>
    <rPh sb="102" eb="104">
      <t>ルイジ</t>
    </rPh>
    <rPh sb="104" eb="106">
      <t>ダンタイ</t>
    </rPh>
    <rPh sb="106" eb="109">
      <t>ヘイキンチ</t>
    </rPh>
    <rPh sb="110" eb="112">
      <t>シタマワ</t>
    </rPh>
    <rPh sb="117" eb="120">
      <t>ジョウカソウ</t>
    </rPh>
    <rPh sb="120" eb="122">
      <t>イジ</t>
    </rPh>
    <rPh sb="122" eb="125">
      <t>カンリヒ</t>
    </rPh>
    <rPh sb="126" eb="129">
      <t>ギムテキ</t>
    </rPh>
    <rPh sb="129" eb="131">
      <t>ヒヨウ</t>
    </rPh>
    <rPh sb="135" eb="137">
      <t>サクゲン</t>
    </rPh>
    <rPh sb="138" eb="139">
      <t>ムズカ</t>
    </rPh>
    <rPh sb="144" eb="146">
      <t>オスイ</t>
    </rPh>
    <rPh sb="146" eb="149">
      <t>ゲンカリツ</t>
    </rPh>
    <rPh sb="150" eb="153">
      <t>サクネンド</t>
    </rPh>
    <rPh sb="156" eb="157">
      <t>タカ</t>
    </rPh>
    <rPh sb="164" eb="167">
      <t>シチョウソン</t>
    </rPh>
    <rPh sb="167" eb="169">
      <t>セッチ</t>
    </rPh>
    <rPh sb="169" eb="170">
      <t>ガタ</t>
    </rPh>
    <rPh sb="170" eb="173">
      <t>ジョウカソウ</t>
    </rPh>
    <rPh sb="174" eb="176">
      <t>セッチ</t>
    </rPh>
    <rPh sb="176" eb="178">
      <t>キスウ</t>
    </rPh>
    <rPh sb="178" eb="180">
      <t>ゾウカ</t>
    </rPh>
    <rPh sb="184" eb="186">
      <t>コンゴ</t>
    </rPh>
    <rPh sb="187" eb="189">
      <t>ゾウカ</t>
    </rPh>
    <rPh sb="194" eb="196">
      <t>ミコ</t>
    </rPh>
    <rPh sb="202" eb="204">
      <t>シセツ</t>
    </rPh>
    <rPh sb="204" eb="207">
      <t>リヨウリツ</t>
    </rPh>
    <rPh sb="218" eb="220">
      <t>ユウコウ</t>
    </rPh>
    <rPh sb="221" eb="223">
      <t>カツヨウ</t>
    </rPh>
    <rPh sb="239" eb="242">
      <t>スイセンカ</t>
    </rPh>
    <rPh sb="242" eb="243">
      <t>リツ</t>
    </rPh>
    <rPh sb="244" eb="247">
      <t>シチョウソン</t>
    </rPh>
    <rPh sb="247" eb="249">
      <t>セッチ</t>
    </rPh>
    <rPh sb="249" eb="250">
      <t>ガタ</t>
    </rPh>
    <rPh sb="250" eb="253">
      <t>ジョウカソウ</t>
    </rPh>
    <rPh sb="253" eb="256">
      <t>セッチスウ</t>
    </rPh>
    <rPh sb="257" eb="259">
      <t>ゾウカ</t>
    </rPh>
    <rPh sb="260" eb="261">
      <t>トモナ</t>
    </rPh>
    <rPh sb="263" eb="265">
      <t>ゾウカ</t>
    </rPh>
    <rPh sb="265" eb="267">
      <t>ケイコウ</t>
    </rPh>
    <rPh sb="274" eb="276">
      <t>ルイジ</t>
    </rPh>
    <rPh sb="276" eb="278">
      <t>ダンタイ</t>
    </rPh>
    <rPh sb="278" eb="281">
      <t>ヘイキンチ</t>
    </rPh>
    <rPh sb="282" eb="284">
      <t>ヒカク</t>
    </rPh>
    <rPh sb="287" eb="289">
      <t>イゼン</t>
    </rPh>
    <rPh sb="292" eb="293">
      <t>ヒク</t>
    </rPh>
    <rPh sb="294" eb="296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</si>
</sst>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58.26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8.6</c:v>
                </c:pt>
                <c:pt idx="1">
                  <c:v>10.91</c:v>
                </c:pt>
                <c:pt idx="2">
                  <c:v>11.23</c:v>
                </c:pt>
                <c:pt idx="3">
                  <c:v>12.86</c:v>
                </c:pt>
                <c:pt idx="4">
                  <c:v>13.62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66.430000000000007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84.43</c:v>
                </c:pt>
                <c:pt idx="1">
                  <c:v>79.25</c:v>
                </c:pt>
                <c:pt idx="2">
                  <c:v>76.89</c:v>
                </c:pt>
                <c:pt idx="3">
                  <c:v>48.84</c:v>
                </c:pt>
                <c:pt idx="4">
                  <c:v>51.34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393.35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31.75</c:v>
                </c:pt>
                <c:pt idx="1">
                  <c:v>36.590000000000003</c:v>
                </c:pt>
                <c:pt idx="2">
                  <c:v>31.66</c:v>
                </c:pt>
                <c:pt idx="3">
                  <c:v>27.69</c:v>
                </c:pt>
                <c:pt idx="4">
                  <c:v>22.49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48.13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282.92</c:v>
                </c:pt>
                <c:pt idx="1">
                  <c:v>271.48</c:v>
                </c:pt>
                <c:pt idx="2">
                  <c:v>313.58999999999997</c:v>
                </c:pt>
                <c:pt idx="3">
                  <c:v>374.57</c:v>
                </c:pt>
                <c:pt idx="4">
                  <c:v>464.98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301.54000000000002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【310.14】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【286.17】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AB10" zoomScale="90" zoomScaleNormal="90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青森県　平内町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K3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10422</v>
      </c>
      <c r="AM8" s="21"/>
      <c r="AN8" s="21"/>
      <c r="AO8" s="21"/>
      <c r="AP8" s="21"/>
      <c r="AQ8" s="21"/>
      <c r="AR8" s="21"/>
      <c r="AS8" s="21"/>
      <c r="AT8" s="7">
        <f>データ!T6</f>
        <v>217.09</v>
      </c>
      <c r="AU8" s="7"/>
      <c r="AV8" s="7"/>
      <c r="AW8" s="7"/>
      <c r="AX8" s="7"/>
      <c r="AY8" s="7"/>
      <c r="AZ8" s="7"/>
      <c r="BA8" s="7"/>
      <c r="BB8" s="7">
        <f>データ!U6</f>
        <v>48.01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16.29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2980</v>
      </c>
      <c r="AE10" s="21"/>
      <c r="AF10" s="21"/>
      <c r="AG10" s="21"/>
      <c r="AH10" s="21"/>
      <c r="AI10" s="21"/>
      <c r="AJ10" s="21"/>
      <c r="AK10" s="2"/>
      <c r="AL10" s="21">
        <f>データ!V6</f>
        <v>1681</v>
      </c>
      <c r="AM10" s="21"/>
      <c r="AN10" s="21"/>
      <c r="AO10" s="21"/>
      <c r="AP10" s="21"/>
      <c r="AQ10" s="21"/>
      <c r="AR10" s="21"/>
      <c r="AS10" s="21"/>
      <c r="AT10" s="7">
        <f>データ!W6</f>
        <v>0.48</v>
      </c>
      <c r="AU10" s="7"/>
      <c r="AV10" s="7"/>
      <c r="AW10" s="7"/>
      <c r="AX10" s="7"/>
      <c r="AY10" s="7"/>
      <c r="AZ10" s="7"/>
      <c r="BA10" s="7"/>
      <c r="BB10" s="7">
        <f>データ!X6</f>
        <v>3502.08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115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11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47</v>
      </c>
      <c r="F85" s="12" t="s">
        <v>49</v>
      </c>
      <c r="G85" s="12" t="s">
        <v>50</v>
      </c>
      <c r="H85" s="12" t="s">
        <v>44</v>
      </c>
      <c r="I85" s="12" t="s">
        <v>12</v>
      </c>
      <c r="J85" s="12" t="s">
        <v>51</v>
      </c>
      <c r="K85" s="12" t="s">
        <v>52</v>
      </c>
      <c r="L85" s="12" t="s">
        <v>34</v>
      </c>
      <c r="M85" s="12" t="s">
        <v>38</v>
      </c>
      <c r="N85" s="12" t="s">
        <v>53</v>
      </c>
      <c r="O85" s="12" t="s">
        <v>54</v>
      </c>
    </row>
    <row r="86" spans="1:78" hidden="1">
      <c r="B86" s="12"/>
      <c r="C86" s="12"/>
      <c r="D86" s="12"/>
      <c r="E86" s="12" t="str">
        <f>データ!AI6</f>
        <v/>
      </c>
      <c r="F86" s="12" t="s">
        <v>41</v>
      </c>
      <c r="G86" s="12" t="s">
        <v>41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41</v>
      </c>
      <c r="N86" s="12" t="s">
        <v>41</v>
      </c>
      <c r="O86" s="12" t="str">
        <f>データ!EO6</f>
        <v>【-】</v>
      </c>
    </row>
  </sheetData>
  <sheetProtection algorithmName="SHA-512" hashValue="5zk4fonit4fq59eK4k54ekaMvDhhjGJREseCIfPthIRuYFcLehYlGT4Q5UwWYKTPhKJbUFcMSlkHbalN4cCA2A==" saltValue="Zp0iX9EdhX3tVjRbI5SM9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35</v>
      </c>
      <c r="C3" s="58" t="s">
        <v>60</v>
      </c>
      <c r="D3" s="58" t="s">
        <v>61</v>
      </c>
      <c r="E3" s="58" t="s">
        <v>6</v>
      </c>
      <c r="F3" s="58" t="s">
        <v>5</v>
      </c>
      <c r="G3" s="58" t="s">
        <v>25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30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64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0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8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1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89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89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90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89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90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89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90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89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90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89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90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89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90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89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90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89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90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89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90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89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90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23019</v>
      </c>
      <c r="D6" s="61">
        <f t="shared" si="1"/>
        <v>47</v>
      </c>
      <c r="E6" s="61">
        <f t="shared" si="1"/>
        <v>18</v>
      </c>
      <c r="F6" s="61">
        <f t="shared" si="1"/>
        <v>0</v>
      </c>
      <c r="G6" s="61">
        <f t="shared" si="1"/>
        <v>0</v>
      </c>
      <c r="H6" s="61" t="str">
        <f t="shared" si="1"/>
        <v>青森県　平内町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特定地域生活排水処理</v>
      </c>
      <c r="L6" s="61" t="str">
        <f t="shared" si="1"/>
        <v>K3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16.29</v>
      </c>
      <c r="Q6" s="70">
        <f t="shared" si="1"/>
        <v>100</v>
      </c>
      <c r="R6" s="70">
        <f t="shared" si="1"/>
        <v>2980</v>
      </c>
      <c r="S6" s="70">
        <f t="shared" si="1"/>
        <v>10422</v>
      </c>
      <c r="T6" s="70">
        <f t="shared" si="1"/>
        <v>217.09</v>
      </c>
      <c r="U6" s="70">
        <f t="shared" si="1"/>
        <v>48.01</v>
      </c>
      <c r="V6" s="70">
        <f t="shared" si="1"/>
        <v>1681</v>
      </c>
      <c r="W6" s="70">
        <f t="shared" si="1"/>
        <v>0.48</v>
      </c>
      <c r="X6" s="70">
        <f t="shared" si="1"/>
        <v>3502.08</v>
      </c>
      <c r="Y6" s="78">
        <f t="shared" ref="Y6:AH6" si="2">IF(Y7="",NA(),Y7)</f>
        <v>84.43</v>
      </c>
      <c r="Z6" s="78">
        <f t="shared" si="2"/>
        <v>79.25</v>
      </c>
      <c r="AA6" s="78">
        <f t="shared" si="2"/>
        <v>76.89</v>
      </c>
      <c r="AB6" s="78">
        <f t="shared" si="2"/>
        <v>48.84</v>
      </c>
      <c r="AC6" s="78">
        <f t="shared" si="2"/>
        <v>51.34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0">
        <f t="shared" ref="BF6:BO6" si="5">IF(BF7="",NA(),BF7)</f>
        <v>0</v>
      </c>
      <c r="BG6" s="70">
        <f t="shared" si="5"/>
        <v>0</v>
      </c>
      <c r="BH6" s="70">
        <f t="shared" si="5"/>
        <v>0</v>
      </c>
      <c r="BI6" s="70">
        <f t="shared" si="5"/>
        <v>0</v>
      </c>
      <c r="BJ6" s="70">
        <f t="shared" si="5"/>
        <v>0</v>
      </c>
      <c r="BK6" s="78">
        <f t="shared" si="5"/>
        <v>407.42</v>
      </c>
      <c r="BL6" s="78">
        <f t="shared" si="5"/>
        <v>386.46</v>
      </c>
      <c r="BM6" s="78">
        <f t="shared" si="5"/>
        <v>421.25</v>
      </c>
      <c r="BN6" s="78">
        <f t="shared" si="5"/>
        <v>398.42</v>
      </c>
      <c r="BO6" s="78">
        <f t="shared" si="5"/>
        <v>393.35</v>
      </c>
      <c r="BP6" s="70" t="str">
        <f>IF(BP7="","",IF(BP7="-","【-】","【"&amp;SUBSTITUTE(TEXT(BP7,"#,##0.00"),"-","△")&amp;"】"))</f>
        <v>【310.14】</v>
      </c>
      <c r="BQ6" s="78">
        <f t="shared" ref="BQ6:BZ6" si="6">IF(BQ7="",NA(),BQ7)</f>
        <v>31.75</v>
      </c>
      <c r="BR6" s="78">
        <f t="shared" si="6"/>
        <v>36.590000000000003</v>
      </c>
      <c r="BS6" s="78">
        <f t="shared" si="6"/>
        <v>31.66</v>
      </c>
      <c r="BT6" s="78">
        <f t="shared" si="6"/>
        <v>27.69</v>
      </c>
      <c r="BU6" s="78">
        <f t="shared" si="6"/>
        <v>22.49</v>
      </c>
      <c r="BV6" s="78">
        <f t="shared" si="6"/>
        <v>57.08</v>
      </c>
      <c r="BW6" s="78">
        <f t="shared" si="6"/>
        <v>55.85</v>
      </c>
      <c r="BX6" s="78">
        <f t="shared" si="6"/>
        <v>53.23</v>
      </c>
      <c r="BY6" s="78">
        <f t="shared" si="6"/>
        <v>50.7</v>
      </c>
      <c r="BZ6" s="78">
        <f t="shared" si="6"/>
        <v>48.13</v>
      </c>
      <c r="CA6" s="70" t="str">
        <f>IF(CA7="","",IF(CA7="-","【-】","【"&amp;SUBSTITUTE(TEXT(CA7,"#,##0.00"),"-","△")&amp;"】"))</f>
        <v>【57.71】</v>
      </c>
      <c r="CB6" s="78">
        <f t="shared" ref="CB6:CK6" si="7">IF(CB7="",NA(),CB7)</f>
        <v>282.92</v>
      </c>
      <c r="CC6" s="78">
        <f t="shared" si="7"/>
        <v>271.48</v>
      </c>
      <c r="CD6" s="78">
        <f t="shared" si="7"/>
        <v>313.58999999999997</v>
      </c>
      <c r="CE6" s="78">
        <f t="shared" si="7"/>
        <v>374.57</v>
      </c>
      <c r="CF6" s="78">
        <f t="shared" si="7"/>
        <v>464.98</v>
      </c>
      <c r="CG6" s="78">
        <f t="shared" si="7"/>
        <v>286.86</v>
      </c>
      <c r="CH6" s="78">
        <f t="shared" si="7"/>
        <v>287.91000000000003</v>
      </c>
      <c r="CI6" s="78">
        <f t="shared" si="7"/>
        <v>283.3</v>
      </c>
      <c r="CJ6" s="78">
        <f t="shared" si="7"/>
        <v>289.81</v>
      </c>
      <c r="CK6" s="78">
        <f t="shared" si="7"/>
        <v>301.54000000000002</v>
      </c>
      <c r="CL6" s="70" t="str">
        <f>IF(CL7="","",IF(CL7="-","【-】","【"&amp;SUBSTITUTE(TEXT(CL7,"#,##0.00"),"-","△")&amp;"】"))</f>
        <v>【286.17】</v>
      </c>
      <c r="CM6" s="78">
        <f t="shared" ref="CM6:CV6" si="8">IF(CM7="",NA(),CM7)</f>
        <v>100</v>
      </c>
      <c r="CN6" s="78">
        <f t="shared" si="8"/>
        <v>100</v>
      </c>
      <c r="CO6" s="78">
        <f t="shared" si="8"/>
        <v>100</v>
      </c>
      <c r="CP6" s="78">
        <f t="shared" si="8"/>
        <v>100</v>
      </c>
      <c r="CQ6" s="78">
        <f t="shared" si="8"/>
        <v>100</v>
      </c>
      <c r="CR6" s="78">
        <f t="shared" si="8"/>
        <v>57.22</v>
      </c>
      <c r="CS6" s="78">
        <f t="shared" si="8"/>
        <v>54.93</v>
      </c>
      <c r="CT6" s="78">
        <f t="shared" si="8"/>
        <v>55.96</v>
      </c>
      <c r="CU6" s="78">
        <f t="shared" si="8"/>
        <v>56.45</v>
      </c>
      <c r="CV6" s="78">
        <f t="shared" si="8"/>
        <v>58.26</v>
      </c>
      <c r="CW6" s="70" t="str">
        <f>IF(CW7="","",IF(CW7="-","【-】","【"&amp;SUBSTITUTE(TEXT(CW7,"#,##0.00"),"-","△")&amp;"】"))</f>
        <v>【56.80】</v>
      </c>
      <c r="CX6" s="78">
        <f t="shared" ref="CX6:DG6" si="9">IF(CX7="",NA(),CX7)</f>
        <v>8.6</v>
      </c>
      <c r="CY6" s="78">
        <f t="shared" si="9"/>
        <v>10.91</v>
      </c>
      <c r="CZ6" s="78">
        <f t="shared" si="9"/>
        <v>11.23</v>
      </c>
      <c r="DA6" s="78">
        <f t="shared" si="9"/>
        <v>12.86</v>
      </c>
      <c r="DB6" s="78">
        <f t="shared" si="9"/>
        <v>13.62</v>
      </c>
      <c r="DC6" s="78">
        <f t="shared" si="9"/>
        <v>67.290000000000006</v>
      </c>
      <c r="DD6" s="78">
        <f t="shared" si="9"/>
        <v>65.569999999999993</v>
      </c>
      <c r="DE6" s="78">
        <f t="shared" si="9"/>
        <v>60.12</v>
      </c>
      <c r="DF6" s="78">
        <f t="shared" si="9"/>
        <v>54.99</v>
      </c>
      <c r="DG6" s="78">
        <f t="shared" si="9"/>
        <v>66.430000000000007</v>
      </c>
      <c r="DH6" s="70" t="str">
        <f>IF(DH7="","",IF(DH7="-","【-】","【"&amp;SUBSTITUTE(TEXT(DH7,"#,##0.00"),"-","△")&amp;"】"))</f>
        <v>【83.38】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8" t="str">
        <f t="shared" ref="EE6:EN6" si="12">IF(EE7="",NA(),EE7)</f>
        <v>-</v>
      </c>
      <c r="EF6" s="78" t="str">
        <f t="shared" si="12"/>
        <v>-</v>
      </c>
      <c r="EG6" s="78" t="str">
        <f t="shared" si="12"/>
        <v>-</v>
      </c>
      <c r="EH6" s="78" t="str">
        <f t="shared" si="12"/>
        <v>-</v>
      </c>
      <c r="EI6" s="78" t="str">
        <f t="shared" si="12"/>
        <v>-</v>
      </c>
      <c r="EJ6" s="78" t="str">
        <f t="shared" si="12"/>
        <v>-</v>
      </c>
      <c r="EK6" s="78" t="str">
        <f t="shared" si="12"/>
        <v>-</v>
      </c>
      <c r="EL6" s="78" t="str">
        <f t="shared" si="12"/>
        <v>-</v>
      </c>
      <c r="EM6" s="78" t="str">
        <f t="shared" si="12"/>
        <v>-</v>
      </c>
      <c r="EN6" s="78" t="str">
        <f t="shared" si="12"/>
        <v>-</v>
      </c>
      <c r="EO6" s="70" t="str">
        <f>IF(EO7="","",IF(EO7="-","【-】","【"&amp;SUBSTITUTE(TEXT(EO7,"#,##0.00"),"-","△")&amp;"】"))</f>
        <v>【-】</v>
      </c>
    </row>
    <row r="7" spans="1:145" s="55" customFormat="1">
      <c r="A7" s="56"/>
      <c r="B7" s="62">
        <v>2021</v>
      </c>
      <c r="C7" s="62">
        <v>23019</v>
      </c>
      <c r="D7" s="62">
        <v>47</v>
      </c>
      <c r="E7" s="62">
        <v>18</v>
      </c>
      <c r="F7" s="62">
        <v>0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41</v>
      </c>
      <c r="O7" s="71" t="s">
        <v>102</v>
      </c>
      <c r="P7" s="71">
        <v>16.29</v>
      </c>
      <c r="Q7" s="71">
        <v>100</v>
      </c>
      <c r="R7" s="71">
        <v>2980</v>
      </c>
      <c r="S7" s="71">
        <v>10422</v>
      </c>
      <c r="T7" s="71">
        <v>217.09</v>
      </c>
      <c r="U7" s="71">
        <v>48.01</v>
      </c>
      <c r="V7" s="71">
        <v>1681</v>
      </c>
      <c r="W7" s="71">
        <v>0.48</v>
      </c>
      <c r="X7" s="71">
        <v>3502.08</v>
      </c>
      <c r="Y7" s="71">
        <v>84.43</v>
      </c>
      <c r="Z7" s="71">
        <v>79.25</v>
      </c>
      <c r="AA7" s="71">
        <v>76.89</v>
      </c>
      <c r="AB7" s="71">
        <v>48.84</v>
      </c>
      <c r="AC7" s="71">
        <v>51.34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0</v>
      </c>
      <c r="BG7" s="71">
        <v>0</v>
      </c>
      <c r="BH7" s="71">
        <v>0</v>
      </c>
      <c r="BI7" s="71">
        <v>0</v>
      </c>
      <c r="BJ7" s="71">
        <v>0</v>
      </c>
      <c r="BK7" s="71">
        <v>407.42</v>
      </c>
      <c r="BL7" s="71">
        <v>386.46</v>
      </c>
      <c r="BM7" s="71">
        <v>421.25</v>
      </c>
      <c r="BN7" s="71">
        <v>398.42</v>
      </c>
      <c r="BO7" s="71">
        <v>393.35</v>
      </c>
      <c r="BP7" s="71">
        <v>310.14</v>
      </c>
      <c r="BQ7" s="71">
        <v>31.75</v>
      </c>
      <c r="BR7" s="71">
        <v>36.590000000000003</v>
      </c>
      <c r="BS7" s="71">
        <v>31.66</v>
      </c>
      <c r="BT7" s="71">
        <v>27.69</v>
      </c>
      <c r="BU7" s="71">
        <v>22.49</v>
      </c>
      <c r="BV7" s="71">
        <v>57.08</v>
      </c>
      <c r="BW7" s="71">
        <v>55.85</v>
      </c>
      <c r="BX7" s="71">
        <v>53.23</v>
      </c>
      <c r="BY7" s="71">
        <v>50.7</v>
      </c>
      <c r="BZ7" s="71">
        <v>48.13</v>
      </c>
      <c r="CA7" s="71">
        <v>57.71</v>
      </c>
      <c r="CB7" s="71">
        <v>282.92</v>
      </c>
      <c r="CC7" s="71">
        <v>271.48</v>
      </c>
      <c r="CD7" s="71">
        <v>313.58999999999997</v>
      </c>
      <c r="CE7" s="71">
        <v>374.57</v>
      </c>
      <c r="CF7" s="71">
        <v>464.98</v>
      </c>
      <c r="CG7" s="71">
        <v>286.86</v>
      </c>
      <c r="CH7" s="71">
        <v>287.91000000000003</v>
      </c>
      <c r="CI7" s="71">
        <v>283.3</v>
      </c>
      <c r="CJ7" s="71">
        <v>289.81</v>
      </c>
      <c r="CK7" s="71">
        <v>301.54000000000002</v>
      </c>
      <c r="CL7" s="71">
        <v>286.17</v>
      </c>
      <c r="CM7" s="71">
        <v>100</v>
      </c>
      <c r="CN7" s="71">
        <v>100</v>
      </c>
      <c r="CO7" s="71">
        <v>100</v>
      </c>
      <c r="CP7" s="71">
        <v>100</v>
      </c>
      <c r="CQ7" s="71">
        <v>100</v>
      </c>
      <c r="CR7" s="71">
        <v>57.22</v>
      </c>
      <c r="CS7" s="71">
        <v>54.93</v>
      </c>
      <c r="CT7" s="71">
        <v>55.96</v>
      </c>
      <c r="CU7" s="71">
        <v>56.45</v>
      </c>
      <c r="CV7" s="71">
        <v>58.26</v>
      </c>
      <c r="CW7" s="71">
        <v>56.8</v>
      </c>
      <c r="CX7" s="71">
        <v>8.6</v>
      </c>
      <c r="CY7" s="71">
        <v>10.91</v>
      </c>
      <c r="CZ7" s="71">
        <v>11.23</v>
      </c>
      <c r="DA7" s="71">
        <v>12.86</v>
      </c>
      <c r="DB7" s="71">
        <v>13.62</v>
      </c>
      <c r="DC7" s="71">
        <v>67.290000000000006</v>
      </c>
      <c r="DD7" s="71">
        <v>65.569999999999993</v>
      </c>
      <c r="DE7" s="71">
        <v>60.12</v>
      </c>
      <c r="DF7" s="71">
        <v>54.99</v>
      </c>
      <c r="DG7" s="71">
        <v>66.430000000000007</v>
      </c>
      <c r="DH7" s="71">
        <v>83.38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 t="s">
        <v>41</v>
      </c>
      <c r="EF7" s="71" t="s">
        <v>41</v>
      </c>
      <c r="EG7" s="71" t="s">
        <v>41</v>
      </c>
      <c r="EH7" s="71" t="s">
        <v>41</v>
      </c>
      <c r="EI7" s="71" t="s">
        <v>41</v>
      </c>
      <c r="EJ7" s="71" t="s">
        <v>41</v>
      </c>
      <c r="EK7" s="71" t="s">
        <v>41</v>
      </c>
      <c r="EL7" s="71" t="s">
        <v>41</v>
      </c>
      <c r="EM7" s="71" t="s">
        <v>41</v>
      </c>
      <c r="EN7" s="71" t="s">
        <v>41</v>
      </c>
      <c r="EO7" s="71" t="s">
        <v>41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35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村上　優介</cp:lastModifiedBy>
  <dcterms:created xsi:type="dcterms:W3CDTF">2023-01-13T00:07:54Z</dcterms:created>
  <dcterms:modified xsi:type="dcterms:W3CDTF">2023-02-07T01:22:53Z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2023-02-07T01:22:53Z</vt:filetime>
  </property>
</Properties>
</file>