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yomogita\Desktop\"/>
    </mc:Choice>
  </mc:AlternateContent>
  <xr:revisionPtr revIDLastSave="0" documentId="13_ncr:1_{DE793136-E91E-4C56-AF27-6F35CB5CBA8D}" xr6:coauthVersionLast="40" xr6:coauthVersionMax="47" xr10:uidLastSave="{00000000-0000-0000-0000-000000000000}"/>
  <workbookProtection workbookAlgorithmName="SHA-512" workbookHashValue="dDrTKEU2fqWv6bqrxqw2JoXjYFMbL5gkBKQ+otbcgkeFGB75I4NXjBpX67MfPaB3cmqFhSX+hfbamsJGFbyZrg==" workbookSaltValue="7yAYTSYNqp63G1rFaRHhvA=="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AT8" i="4" s="1"/>
  <c r="R6" i="5"/>
  <c r="AL8" i="4" s="1"/>
  <c r="Q6" i="5"/>
  <c r="W10" i="4" s="1"/>
  <c r="P6" i="5"/>
  <c r="O6" i="5"/>
  <c r="N6" i="5"/>
  <c r="M6" i="5"/>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AL10" i="4"/>
  <c r="P10" i="4"/>
  <c r="I10" i="4"/>
  <c r="B10" i="4"/>
  <c r="AD8" i="4"/>
  <c r="B8" i="4"/>
</calcChain>
</file>

<file path=xl/sharedStrings.xml><?xml version="1.0" encoding="utf-8"?>
<sst xmlns="http://schemas.openxmlformats.org/spreadsheetml/2006/main" count="233" uniqueCount="116">
  <si>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</si>
  <si>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</si>
  <si>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</si>
  <si>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</si>
  <si>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</si>
  <si>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</si>
  <si>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</si>
  <si>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</si>
  <si>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</si>
  <si>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</si>
  <si>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</si>
  <si>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</si>
  <si>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</si>
  <si>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</si>
  <si>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</si>
  <si>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</si>
  <si>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</si>
  <si>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</si>
  <si>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</si>
  <si>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</si>
  <si>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</si>
  <si>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</si>
  <si>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</si>
  <si>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</si>
  <si>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</si>
  <si>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</si>
  <si>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</si>
  <si>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</si>
  <si>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</si>
  <si>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</si>
  <si>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</si>
  <si>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</si>
  <si>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</si>
  <si>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</si>
  <si>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</si>
  <si>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</si>
  <si>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</si>
  <si>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</si>
  <si>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</si>
  <si>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</si>
  <si>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</si>
  <si>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</si>
  <si>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</si>
  <si>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</si>
  <si>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</si>
  <si>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</si>
  <si>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</si>
  <si>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</si>
  <si>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</si>
  <si>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</si>
  <si>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</si>
  <si>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</si>
  <si>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</si>
  <si>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</si>
  <si>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</si>
  <si>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</si>
  <si>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</si>
  <si>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</si>
  <si>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</si>
  <si>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</si>
  <si>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</si>
  <si>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</si>
  <si>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</si>
  <si>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</si>
  <si>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</si>
  <si>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</si>
  <si>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</si>
  <si>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</si>
  <si>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</si>
  <si>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</si>
  <si>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</si>
  <si>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</si>
  <si>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</si>
  <si>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</si>
  <si>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</si>
  <si>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</si>
  <si>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</si>
  <si>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</si>
  <si>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</si>
  <si>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</si>
  <si>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</si>
  <si>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</si>
  <si>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</si>
  <si>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</si>
  <si>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</si>
  <si>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</si>
  <si>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</si>
  <si>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</si>
  <si>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</si>
  <si>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</si>
  <si>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</si>
  <si>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</si>
  <si>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</si>
  <si>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</si>
  <si>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蓬田村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</si>
  <si>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</si>
  <si>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</si>
  <si>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</si>
  <si>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</si>
  <si>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</si>
  <si>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</si>
  <si>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</si>
  <si>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</si>
  <si>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</si>
  <si>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</si>
  <si>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</si>
  <si>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</si>
  <si>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</si>
  <si>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</si>
  <si>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</si>
  <si>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</si>
  <si>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</si>
  <si>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</si>
  <si>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前年度と比較すると、</t>
    </r>
    <r>
      <rPr>
        <sz val="9"/>
        <rFont val="ＭＳ ゴシック"/>
        <family val="3"/>
        <charset val="128"/>
      </rPr>
      <t>有収率以外は悪くなっているため</t>
    </r>
    <r>
      <rPr>
        <sz val="9"/>
        <color theme="1"/>
        <rFont val="ＭＳ ゴシック"/>
        <family val="3"/>
        <charset val="128"/>
      </rPr>
      <t>今後も今まで以上に経営努力しなければならなくなることが予想される。
　人口減少に伴い、給水人口及び有収水量が減少しており年々少しずつ料金収入が減少している。しかし、水道料金が県内でも高めであり、喫緊で料金の値上げをおこなう予定は現状ではない。早急に歳入を増やすことは困難であるため、なるべく歳出を抑えていかなければならない。
　大きな歳出として施設更新があげられるが、「2.老朽化の状況について」で述べているとおり管路更新はまだ先のことになると思われる。その他の施設も徐々に更新しており、今後は総費用の大幅な増加は無いと予想される。法定耐用年数直前に管路を短期でまとめて更新するとその期間にまとまって事業費が増大してしまうので、ある程度中長期的なスパンで施工し、事業費が平準化され安定した経営につながるよう努力していきたい。
　そのため、経営戦略をもとに総費用の平準化を目指し経営の健全化を図る。
　</t>
    </r>
    <rPh sb="11" eb="14">
      <t>ユウシュウリツ</t>
    </rPh>
    <rPh sb="14" eb="16">
      <t>イガイ</t>
    </rPh>
    <rPh sb="17" eb="18">
      <t>ワル</t>
    </rPh>
    <phoneticPr fontId="4"/>
  </si>
  <si>
    <r>
      <t>　①収益的収支比率について、前年度以前の値、類似団体平均値と比べてみても、依然として低い状態が続き、そのうえ令和元年度から右肩下がりの傾向である。新型コロナウイルス感染症の影響により給水収益が低下した。
地方債償還金が費用の半分を占めており、向こう7年は減少しないため、その他の支出を抑えるために、計画的な施設更新等を行っていく。
　④企業債残高対給水収益比率については、企業債の償還を計画通りにおこなっている。また</t>
    </r>
    <r>
      <rPr>
        <sz val="11"/>
        <rFont val="ＭＳ ゴシック"/>
        <family val="3"/>
        <charset val="128"/>
      </rPr>
      <t>、昨年度は増加しているが、</t>
    </r>
    <r>
      <rPr>
        <sz val="11"/>
        <color theme="1"/>
        <rFont val="ＭＳ ゴシック"/>
        <family val="3"/>
        <charset val="128"/>
      </rPr>
      <t xml:space="preserve">新型コロナウイルス感染症の影響による給水収益の低下がみられる。管路更新はまだまだ先のため、しばらく起債予定はない。その他の施設更新については出来る限り単費でおこなっていく計画である。
　⑤料金回収率に関して、2年連続で減っているうえ、依然として平均値よりも低い水準となっている。これは⑥給水原価が高いことが主な原因であることが考えられる。人口減少に伴い、年間総有収水量が減少していく一方で、地方債償還金は向こう7年は減少しないため、しばらくは高い状態が続くことが予想されるが、供給単価の見直しをかけることを考えていかなければならない。
　⑦施設利用率に関して、給水人口の減少に伴い一日平均配水量も減少するため、施設利用率も減少傾向になると予想される。そのため、今後、設備更新時にポンプなどの規模の大きさを小さくするようにしなければならない。
</t>
    </r>
    <rPh sb="459" eb="461">
      <t>キョウキュウ</t>
    </rPh>
    <rPh sb="461" eb="463">
      <t>タンカ</t>
    </rPh>
    <rPh sb="464" eb="466">
      <t>ミナオ</t>
    </rPh>
    <rPh sb="474" eb="475">
      <t>カンガ</t>
    </rPh>
    <rPh sb="540" eb="542">
      <t>ヨソウ</t>
    </rPh>
    <rPh sb="551" eb="553">
      <t>コンゴ</t>
    </rPh>
    <rPh sb="554" eb="556">
      <t>セツビ</t>
    </rPh>
    <rPh sb="556" eb="558">
      <t>コウシン</t>
    </rPh>
    <rPh sb="558" eb="559">
      <t>ジ</t>
    </rPh>
    <rPh sb="566" eb="568">
      <t>キボ</t>
    </rPh>
    <rPh sb="569" eb="570">
      <t>オオ</t>
    </rPh>
    <rPh sb="573" eb="574">
      <t>チイ</t>
    </rPh>
    <phoneticPr fontId="4"/>
  </si>
  <si>
    <t>　老朽化について、管路(ダクタイル鋳鉄管K形）に関してはひとつの基準として法定耐用年数（40年）が目処になるが、現状でまだ20年弱しか経過していないため、更新の予定は現在、検討していない。
　その他の施設（管理棟、配水池、計装類等）について小規模な更新は行っているが、現段階で大規模な更新はないため、今後出てくることを想定し、見回りなどを徹底していきたい。</t>
    <rPh sb="77" eb="79">
      <t>コウシン</t>
    </rPh>
    <rPh sb="80" eb="82">
      <t>ヨテイ</t>
    </rPh>
    <rPh sb="83" eb="85">
      <t>ゲンザイ</t>
    </rPh>
    <rPh sb="86" eb="88">
      <t>ケントウ</t>
    </rPh>
    <rPh sb="120" eb="123">
      <t>ショウキボ</t>
    </rPh>
    <rPh sb="124" eb="126">
      <t>コウシン</t>
    </rPh>
    <rPh sb="127" eb="128">
      <t>オコナ</t>
    </rPh>
    <rPh sb="134" eb="137">
      <t>ゲンダンカイ</t>
    </rPh>
    <rPh sb="138" eb="141">
      <t>ダイキボ</t>
    </rPh>
    <rPh sb="142" eb="144">
      <t>コウシン</t>
    </rPh>
    <rPh sb="150" eb="152">
      <t>コンゴ</t>
    </rPh>
    <rPh sb="152" eb="153">
      <t>デ</t>
    </rPh>
    <rPh sb="159" eb="161">
      <t>ソウテイ</t>
    </rPh>
    <rPh sb="163" eb="165">
      <t>ミマワ</t>
    </rPh>
    <rPh sb="169" eb="171">
      <t>テッテイ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</si>
</sst>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99-4274-97FB-EB73D0610D0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4A99-4274-97FB-EB73D0610D0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41.02</c:v>
                </c:pt>
                <c:pt idx="1">
                  <c:v>40.65</c:v>
                </c:pt>
                <c:pt idx="2">
                  <c:v>41.3</c:v>
                </c:pt>
                <c:pt idx="3">
                  <c:v>42.43</c:v>
                </c:pt>
                <c:pt idx="4">
                  <c:v>41.37</c:v>
                </c:pt>
              </c:numCache>
            </c:numRef>
          </c:val>
          <c:extLst>
            <c:ext xmlns:c16="http://schemas.microsoft.com/office/drawing/2014/chart" uri="{C3380CC4-5D6E-409C-BE32-E72D297353CC}">
              <c16:uniqueId val="{00000000-44C4-428C-A79A-BF3E2F5C011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44C4-428C-A79A-BF3E2F5C011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82.06</c:v>
                </c:pt>
                <c:pt idx="1">
                  <c:v>90.23</c:v>
                </c:pt>
                <c:pt idx="2">
                  <c:v>90.45</c:v>
                </c:pt>
                <c:pt idx="3">
                  <c:v>89.59</c:v>
                </c:pt>
                <c:pt idx="4">
                  <c:v>91.49</c:v>
                </c:pt>
              </c:numCache>
            </c:numRef>
          </c:val>
          <c:extLst>
            <c:ext xmlns:c16="http://schemas.microsoft.com/office/drawing/2014/chart" uri="{C3380CC4-5D6E-409C-BE32-E72D297353CC}">
              <c16:uniqueId val="{00000000-3F4D-4BFF-89EF-6893139FDDD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3F4D-4BFF-89EF-6893139FDDD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65.8</c:v>
                </c:pt>
                <c:pt idx="1">
                  <c:v>66.650000000000006</c:v>
                </c:pt>
                <c:pt idx="2">
                  <c:v>75.63</c:v>
                </c:pt>
                <c:pt idx="3">
                  <c:v>68.34</c:v>
                </c:pt>
                <c:pt idx="4">
                  <c:v>58.19</c:v>
                </c:pt>
              </c:numCache>
            </c:numRef>
          </c:val>
          <c:extLst>
            <c:ext xmlns:c16="http://schemas.microsoft.com/office/drawing/2014/chart" uri="{C3380CC4-5D6E-409C-BE32-E72D297353CC}">
              <c16:uniqueId val="{00000000-3A96-46F8-8B87-57F053226DD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3A96-46F8-8B87-57F053226DD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55-4B36-807B-69A8F18C77F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55-4B36-807B-69A8F18C77F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96-43D5-844D-C8615799170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96-43D5-844D-C8615799170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C7-4DF1-ABD5-A2CA59943F8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C7-4DF1-ABD5-A2CA59943F8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39-4B98-8BEA-979C6CB4624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39-4B98-8BEA-979C6CB4624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1222.8699999999999</c:v>
                </c:pt>
                <c:pt idx="1">
                  <c:v>1082.97</c:v>
                </c:pt>
                <c:pt idx="2">
                  <c:v>978.58</c:v>
                </c:pt>
                <c:pt idx="3">
                  <c:v>1046.98</c:v>
                </c:pt>
                <c:pt idx="4">
                  <c:v>861.98</c:v>
                </c:pt>
              </c:numCache>
            </c:numRef>
          </c:val>
          <c:extLst>
            <c:ext xmlns:c16="http://schemas.microsoft.com/office/drawing/2014/chart" uri="{C3380CC4-5D6E-409C-BE32-E72D297353CC}">
              <c16:uniqueId val="{00000000-2478-4902-A8A4-3EA8BC45C8E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2478-4902-A8A4-3EA8BC45C8E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46.09</c:v>
                </c:pt>
                <c:pt idx="1">
                  <c:v>48.78</c:v>
                </c:pt>
                <c:pt idx="2">
                  <c:v>55.92</c:v>
                </c:pt>
                <c:pt idx="3">
                  <c:v>48.62</c:v>
                </c:pt>
                <c:pt idx="4">
                  <c:v>45.63</c:v>
                </c:pt>
              </c:numCache>
            </c:numRef>
          </c:val>
          <c:extLst>
            <c:ext xmlns:c16="http://schemas.microsoft.com/office/drawing/2014/chart" uri="{C3380CC4-5D6E-409C-BE32-E72D297353CC}">
              <c16:uniqueId val="{00000000-4DB4-4871-9422-C333132A011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4DB4-4871-9422-C333132A011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643.24</c:v>
                </c:pt>
                <c:pt idx="1">
                  <c:v>581.23</c:v>
                </c:pt>
                <c:pt idx="2">
                  <c:v>502.62</c:v>
                </c:pt>
                <c:pt idx="3">
                  <c:v>482.07</c:v>
                </c:pt>
                <c:pt idx="4">
                  <c:v>559.83000000000004</c:v>
                </c:pt>
              </c:numCache>
            </c:numRef>
          </c:val>
          <c:extLst>
            <c:ext xmlns:c16="http://schemas.microsoft.com/office/drawing/2014/chart" uri="{C3380CC4-5D6E-409C-BE32-E72D297353CC}">
              <c16:uniqueId val="{00000000-CF7D-4AFC-BB46-CFA72CE3A9A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CF7D-4AFC-BB46-CFA72CE3A9A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28" zoomScale="70" zoomScaleNormal="70" workbookViewId="0">
      <selection activeCell="BI58" sqref="BI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青森県　蓬田村</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1" t="str">
        <f>データ!$I$6</f>
        <v>法非適用</v>
      </c>
      <c r="C8" s="71"/>
      <c r="D8" s="71"/>
      <c r="E8" s="71"/>
      <c r="F8" s="71"/>
      <c r="G8" s="71"/>
      <c r="H8" s="71"/>
      <c r="I8" s="71" t="str">
        <f>データ!$J$6</f>
        <v>水道事業</v>
      </c>
      <c r="J8" s="71"/>
      <c r="K8" s="71"/>
      <c r="L8" s="71"/>
      <c r="M8" s="71"/>
      <c r="N8" s="71"/>
      <c r="O8" s="71"/>
      <c r="P8" s="71" t="str">
        <f>データ!$K$6</f>
        <v>簡易水道事業</v>
      </c>
      <c r="Q8" s="71"/>
      <c r="R8" s="71"/>
      <c r="S8" s="71"/>
      <c r="T8" s="71"/>
      <c r="U8" s="71"/>
      <c r="V8" s="71"/>
      <c r="W8" s="71" t="str">
        <f>データ!$L$6</f>
        <v>D3</v>
      </c>
      <c r="X8" s="71"/>
      <c r="Y8" s="71"/>
      <c r="Z8" s="71"/>
      <c r="AA8" s="71"/>
      <c r="AB8" s="71"/>
      <c r="AC8" s="71"/>
      <c r="AD8" s="71" t="str">
        <f>データ!$M$6</f>
        <v>非設置</v>
      </c>
      <c r="AE8" s="71"/>
      <c r="AF8" s="71"/>
      <c r="AG8" s="71"/>
      <c r="AH8" s="71"/>
      <c r="AI8" s="71"/>
      <c r="AJ8" s="71"/>
      <c r="AK8" s="2"/>
      <c r="AL8" s="66">
        <f>データ!$R$6</f>
        <v>2648</v>
      </c>
      <c r="AM8" s="66"/>
      <c r="AN8" s="66"/>
      <c r="AO8" s="66"/>
      <c r="AP8" s="66"/>
      <c r="AQ8" s="66"/>
      <c r="AR8" s="66"/>
      <c r="AS8" s="66"/>
      <c r="AT8" s="36">
        <f>データ!$S$6</f>
        <v>80.84</v>
      </c>
      <c r="AU8" s="36"/>
      <c r="AV8" s="36"/>
      <c r="AW8" s="36"/>
      <c r="AX8" s="36"/>
      <c r="AY8" s="36"/>
      <c r="AZ8" s="36"/>
      <c r="BA8" s="36"/>
      <c r="BB8" s="36">
        <f>データ!$T$6</f>
        <v>32.76</v>
      </c>
      <c r="BC8" s="36"/>
      <c r="BD8" s="36"/>
      <c r="BE8" s="36"/>
      <c r="BF8" s="36"/>
      <c r="BG8" s="36"/>
      <c r="BH8" s="36"/>
      <c r="BI8" s="36"/>
      <c r="BJ8" s="3"/>
      <c r="BK8" s="3"/>
      <c r="BL8" s="67" t="s">
        <v>10</v>
      </c>
      <c r="BM8" s="68"/>
      <c r="BN8" s="69" t="s">
        <v>11</v>
      </c>
      <c r="BO8" s="69"/>
      <c r="BP8" s="69"/>
      <c r="BQ8" s="69"/>
      <c r="BR8" s="69"/>
      <c r="BS8" s="69"/>
      <c r="BT8" s="69"/>
      <c r="BU8" s="69"/>
      <c r="BV8" s="69"/>
      <c r="BW8" s="69"/>
      <c r="BX8" s="69"/>
      <c r="BY8" s="70"/>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95.01</v>
      </c>
      <c r="Q10" s="36"/>
      <c r="R10" s="36"/>
      <c r="S10" s="36"/>
      <c r="T10" s="36"/>
      <c r="U10" s="36"/>
      <c r="V10" s="36"/>
      <c r="W10" s="66">
        <f>データ!$Q$6</f>
        <v>4510</v>
      </c>
      <c r="X10" s="66"/>
      <c r="Y10" s="66"/>
      <c r="Z10" s="66"/>
      <c r="AA10" s="66"/>
      <c r="AB10" s="66"/>
      <c r="AC10" s="66"/>
      <c r="AD10" s="2"/>
      <c r="AE10" s="2"/>
      <c r="AF10" s="2"/>
      <c r="AG10" s="2"/>
      <c r="AH10" s="2"/>
      <c r="AI10" s="2"/>
      <c r="AJ10" s="2"/>
      <c r="AK10" s="2"/>
      <c r="AL10" s="66">
        <f>データ!$U$6</f>
        <v>2494</v>
      </c>
      <c r="AM10" s="66"/>
      <c r="AN10" s="66"/>
      <c r="AO10" s="66"/>
      <c r="AP10" s="66"/>
      <c r="AQ10" s="66"/>
      <c r="AR10" s="66"/>
      <c r="AS10" s="66"/>
      <c r="AT10" s="36">
        <f>データ!$V$6</f>
        <v>8.5</v>
      </c>
      <c r="AU10" s="36"/>
      <c r="AV10" s="36"/>
      <c r="AW10" s="36"/>
      <c r="AX10" s="36"/>
      <c r="AY10" s="36"/>
      <c r="AZ10" s="36"/>
      <c r="BA10" s="36"/>
      <c r="BB10" s="36">
        <f>データ!$W$6</f>
        <v>293.41000000000003</v>
      </c>
      <c r="BC10" s="36"/>
      <c r="BD10" s="36"/>
      <c r="BE10" s="36"/>
      <c r="BF10" s="36"/>
      <c r="BG10" s="36"/>
      <c r="BH10" s="36"/>
      <c r="BI10" s="36"/>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114</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1"/>
      <c r="BM67" s="52"/>
      <c r="BN67" s="52"/>
      <c r="BO67" s="52"/>
      <c r="BP67" s="52"/>
      <c r="BQ67" s="52"/>
      <c r="BR67" s="52"/>
      <c r="BS67" s="52"/>
      <c r="BT67" s="52"/>
      <c r="BU67" s="52"/>
      <c r="BV67" s="52"/>
      <c r="BW67" s="52"/>
      <c r="BX67" s="52"/>
      <c r="BY67" s="52"/>
      <c r="BZ67" s="5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1"/>
      <c r="BM68" s="52"/>
      <c r="BN68" s="52"/>
      <c r="BO68" s="52"/>
      <c r="BP68" s="52"/>
      <c r="BQ68" s="52"/>
      <c r="BR68" s="52"/>
      <c r="BS68" s="52"/>
      <c r="BT68" s="52"/>
      <c r="BU68" s="52"/>
      <c r="BV68" s="52"/>
      <c r="BW68" s="52"/>
      <c r="BX68" s="52"/>
      <c r="BY68" s="52"/>
      <c r="BZ68" s="5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1"/>
      <c r="BM69" s="52"/>
      <c r="BN69" s="52"/>
      <c r="BO69" s="52"/>
      <c r="BP69" s="52"/>
      <c r="BQ69" s="52"/>
      <c r="BR69" s="52"/>
      <c r="BS69" s="52"/>
      <c r="BT69" s="52"/>
      <c r="BU69" s="52"/>
      <c r="BV69" s="52"/>
      <c r="BW69" s="52"/>
      <c r="BX69" s="52"/>
      <c r="BY69" s="52"/>
      <c r="BZ69" s="5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1"/>
      <c r="BM70" s="52"/>
      <c r="BN70" s="52"/>
      <c r="BO70" s="52"/>
      <c r="BP70" s="52"/>
      <c r="BQ70" s="52"/>
      <c r="BR70" s="52"/>
      <c r="BS70" s="52"/>
      <c r="BT70" s="52"/>
      <c r="BU70" s="52"/>
      <c r="BV70" s="52"/>
      <c r="BW70" s="52"/>
      <c r="BX70" s="52"/>
      <c r="BY70" s="52"/>
      <c r="BZ70" s="5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1"/>
      <c r="BM71" s="52"/>
      <c r="BN71" s="52"/>
      <c r="BO71" s="52"/>
      <c r="BP71" s="52"/>
      <c r="BQ71" s="52"/>
      <c r="BR71" s="52"/>
      <c r="BS71" s="52"/>
      <c r="BT71" s="52"/>
      <c r="BU71" s="52"/>
      <c r="BV71" s="52"/>
      <c r="BW71" s="52"/>
      <c r="BX71" s="52"/>
      <c r="BY71" s="52"/>
      <c r="BZ71" s="5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1"/>
      <c r="BM72" s="52"/>
      <c r="BN72" s="52"/>
      <c r="BO72" s="52"/>
      <c r="BP72" s="52"/>
      <c r="BQ72" s="52"/>
      <c r="BR72" s="52"/>
      <c r="BS72" s="52"/>
      <c r="BT72" s="52"/>
      <c r="BU72" s="52"/>
      <c r="BV72" s="52"/>
      <c r="BW72" s="52"/>
      <c r="BX72" s="52"/>
      <c r="BY72" s="52"/>
      <c r="BZ72" s="5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1"/>
      <c r="BM73" s="52"/>
      <c r="BN73" s="52"/>
      <c r="BO73" s="52"/>
      <c r="BP73" s="52"/>
      <c r="BQ73" s="52"/>
      <c r="BR73" s="52"/>
      <c r="BS73" s="52"/>
      <c r="BT73" s="52"/>
      <c r="BU73" s="52"/>
      <c r="BV73" s="52"/>
      <c r="BW73" s="52"/>
      <c r="BX73" s="52"/>
      <c r="BY73" s="52"/>
      <c r="BZ73" s="5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1"/>
      <c r="BM74" s="52"/>
      <c r="BN74" s="52"/>
      <c r="BO74" s="52"/>
      <c r="BP74" s="52"/>
      <c r="BQ74" s="52"/>
      <c r="BR74" s="52"/>
      <c r="BS74" s="52"/>
      <c r="BT74" s="52"/>
      <c r="BU74" s="52"/>
      <c r="BV74" s="52"/>
      <c r="BW74" s="52"/>
      <c r="BX74" s="52"/>
      <c r="BY74" s="52"/>
      <c r="BZ74" s="5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1"/>
      <c r="BM75" s="52"/>
      <c r="BN75" s="52"/>
      <c r="BO75" s="52"/>
      <c r="BP75" s="52"/>
      <c r="BQ75" s="52"/>
      <c r="BR75" s="52"/>
      <c r="BS75" s="52"/>
      <c r="BT75" s="52"/>
      <c r="BU75" s="52"/>
      <c r="BV75" s="52"/>
      <c r="BW75" s="52"/>
      <c r="BX75" s="52"/>
      <c r="BY75" s="52"/>
      <c r="BZ75" s="5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1"/>
      <c r="BM76" s="52"/>
      <c r="BN76" s="52"/>
      <c r="BO76" s="52"/>
      <c r="BP76" s="52"/>
      <c r="BQ76" s="52"/>
      <c r="BR76" s="52"/>
      <c r="BS76" s="52"/>
      <c r="BT76" s="52"/>
      <c r="BU76" s="52"/>
      <c r="BV76" s="52"/>
      <c r="BW76" s="52"/>
      <c r="BX76" s="52"/>
      <c r="BY76" s="52"/>
      <c r="BZ76" s="5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1"/>
      <c r="BM77" s="52"/>
      <c r="BN77" s="52"/>
      <c r="BO77" s="52"/>
      <c r="BP77" s="52"/>
      <c r="BQ77" s="52"/>
      <c r="BR77" s="52"/>
      <c r="BS77" s="52"/>
      <c r="BT77" s="52"/>
      <c r="BU77" s="52"/>
      <c r="BV77" s="52"/>
      <c r="BW77" s="52"/>
      <c r="BX77" s="52"/>
      <c r="BY77" s="52"/>
      <c r="BZ77" s="5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1"/>
      <c r="BM78" s="52"/>
      <c r="BN78" s="52"/>
      <c r="BO78" s="52"/>
      <c r="BP78" s="52"/>
      <c r="BQ78" s="52"/>
      <c r="BR78" s="52"/>
      <c r="BS78" s="52"/>
      <c r="BT78" s="52"/>
      <c r="BU78" s="52"/>
      <c r="BV78" s="52"/>
      <c r="BW78" s="52"/>
      <c r="BX78" s="52"/>
      <c r="BY78" s="52"/>
      <c r="BZ78" s="5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1"/>
      <c r="BM79" s="52"/>
      <c r="BN79" s="52"/>
      <c r="BO79" s="52"/>
      <c r="BP79" s="52"/>
      <c r="BQ79" s="52"/>
      <c r="BR79" s="52"/>
      <c r="BS79" s="52"/>
      <c r="BT79" s="52"/>
      <c r="BU79" s="52"/>
      <c r="BV79" s="52"/>
      <c r="BW79" s="52"/>
      <c r="BX79" s="52"/>
      <c r="BY79" s="52"/>
      <c r="BZ79" s="5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1"/>
      <c r="BM80" s="52"/>
      <c r="BN80" s="52"/>
      <c r="BO80" s="52"/>
      <c r="BP80" s="52"/>
      <c r="BQ80" s="52"/>
      <c r="BR80" s="52"/>
      <c r="BS80" s="52"/>
      <c r="BT80" s="52"/>
      <c r="BU80" s="52"/>
      <c r="BV80" s="52"/>
      <c r="BW80" s="52"/>
      <c r="BX80" s="52"/>
      <c r="BY80" s="52"/>
      <c r="BZ80" s="5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1"/>
      <c r="BM81" s="52"/>
      <c r="BN81" s="52"/>
      <c r="BO81" s="52"/>
      <c r="BP81" s="52"/>
      <c r="BQ81" s="52"/>
      <c r="BR81" s="52"/>
      <c r="BS81" s="52"/>
      <c r="BT81" s="52"/>
      <c r="BU81" s="52"/>
      <c r="BV81" s="52"/>
      <c r="BW81" s="52"/>
      <c r="BX81" s="52"/>
      <c r="BY81" s="52"/>
      <c r="BZ81" s="5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er/EMwxKXuqnkPMv2wh5CAUI1vebHAdjORhJd1TicfKU2i0vHkhWjhT5imKocg/4eip7to/U3t+Sm086YvSWPg==" saltValue="lvEId173r32bJloh0IVSe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8" t="s">
        <v>51</v>
      </c>
      <c r="I3" s="79"/>
      <c r="J3" s="79"/>
      <c r="K3" s="79"/>
      <c r="L3" s="79"/>
      <c r="M3" s="79"/>
      <c r="N3" s="79"/>
      <c r="O3" s="79"/>
      <c r="P3" s="79"/>
      <c r="Q3" s="79"/>
      <c r="R3" s="79"/>
      <c r="S3" s="79"/>
      <c r="T3" s="79"/>
      <c r="U3" s="79"/>
      <c r="V3" s="79"/>
      <c r="W3" s="80"/>
      <c r="X3" s="84" t="s">
        <v>52</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27</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15" t="s">
        <v>53</v>
      </c>
      <c r="B4" s="17"/>
      <c r="C4" s="17"/>
      <c r="D4" s="17"/>
      <c r="E4" s="17"/>
      <c r="F4" s="17"/>
      <c r="G4" s="17"/>
      <c r="H4" s="81"/>
      <c r="I4" s="82"/>
      <c r="J4" s="82"/>
      <c r="K4" s="82"/>
      <c r="L4" s="82"/>
      <c r="M4" s="82"/>
      <c r="N4" s="82"/>
      <c r="O4" s="82"/>
      <c r="P4" s="82"/>
      <c r="Q4" s="82"/>
      <c r="R4" s="82"/>
      <c r="S4" s="82"/>
      <c r="T4" s="82"/>
      <c r="U4" s="82"/>
      <c r="V4" s="82"/>
      <c r="W4" s="83"/>
      <c r="X4" s="77" t="s">
        <v>54</v>
      </c>
      <c r="Y4" s="77"/>
      <c r="Z4" s="77"/>
      <c r="AA4" s="77"/>
      <c r="AB4" s="77"/>
      <c r="AC4" s="77"/>
      <c r="AD4" s="77"/>
      <c r="AE4" s="77"/>
      <c r="AF4" s="77"/>
      <c r="AG4" s="77"/>
      <c r="AH4" s="77"/>
      <c r="AI4" s="77" t="s">
        <v>55</v>
      </c>
      <c r="AJ4" s="77"/>
      <c r="AK4" s="77"/>
      <c r="AL4" s="77"/>
      <c r="AM4" s="77"/>
      <c r="AN4" s="77"/>
      <c r="AO4" s="77"/>
      <c r="AP4" s="77"/>
      <c r="AQ4" s="77"/>
      <c r="AR4" s="77"/>
      <c r="AS4" s="77"/>
      <c r="AT4" s="77" t="s">
        <v>56</v>
      </c>
      <c r="AU4" s="77"/>
      <c r="AV4" s="77"/>
      <c r="AW4" s="77"/>
      <c r="AX4" s="77"/>
      <c r="AY4" s="77"/>
      <c r="AZ4" s="77"/>
      <c r="BA4" s="77"/>
      <c r="BB4" s="77"/>
      <c r="BC4" s="77"/>
      <c r="BD4" s="77"/>
      <c r="BE4" s="77" t="s">
        <v>57</v>
      </c>
      <c r="BF4" s="77"/>
      <c r="BG4" s="77"/>
      <c r="BH4" s="77"/>
      <c r="BI4" s="77"/>
      <c r="BJ4" s="77"/>
      <c r="BK4" s="77"/>
      <c r="BL4" s="77"/>
      <c r="BM4" s="77"/>
      <c r="BN4" s="77"/>
      <c r="BO4" s="77"/>
      <c r="BP4" s="77" t="s">
        <v>58</v>
      </c>
      <c r="BQ4" s="77"/>
      <c r="BR4" s="77"/>
      <c r="BS4" s="77"/>
      <c r="BT4" s="77"/>
      <c r="BU4" s="77"/>
      <c r="BV4" s="77"/>
      <c r="BW4" s="77"/>
      <c r="BX4" s="77"/>
      <c r="BY4" s="77"/>
      <c r="BZ4" s="77"/>
      <c r="CA4" s="77" t="s">
        <v>59</v>
      </c>
      <c r="CB4" s="77"/>
      <c r="CC4" s="77"/>
      <c r="CD4" s="77"/>
      <c r="CE4" s="77"/>
      <c r="CF4" s="77"/>
      <c r="CG4" s="77"/>
      <c r="CH4" s="77"/>
      <c r="CI4" s="77"/>
      <c r="CJ4" s="77"/>
      <c r="CK4" s="77"/>
      <c r="CL4" s="77" t="s">
        <v>60</v>
      </c>
      <c r="CM4" s="77"/>
      <c r="CN4" s="77"/>
      <c r="CO4" s="77"/>
      <c r="CP4" s="77"/>
      <c r="CQ4" s="77"/>
      <c r="CR4" s="77"/>
      <c r="CS4" s="77"/>
      <c r="CT4" s="77"/>
      <c r="CU4" s="77"/>
      <c r="CV4" s="77"/>
      <c r="CW4" s="77" t="s">
        <v>61</v>
      </c>
      <c r="CX4" s="77"/>
      <c r="CY4" s="77"/>
      <c r="CZ4" s="77"/>
      <c r="DA4" s="77"/>
      <c r="DB4" s="77"/>
      <c r="DC4" s="77"/>
      <c r="DD4" s="77"/>
      <c r="DE4" s="77"/>
      <c r="DF4" s="77"/>
      <c r="DG4" s="77"/>
      <c r="DH4" s="77" t="s">
        <v>62</v>
      </c>
      <c r="DI4" s="77"/>
      <c r="DJ4" s="77"/>
      <c r="DK4" s="77"/>
      <c r="DL4" s="77"/>
      <c r="DM4" s="77"/>
      <c r="DN4" s="77"/>
      <c r="DO4" s="77"/>
      <c r="DP4" s="77"/>
      <c r="DQ4" s="77"/>
      <c r="DR4" s="77"/>
      <c r="DS4" s="77" t="s">
        <v>63</v>
      </c>
      <c r="DT4" s="77"/>
      <c r="DU4" s="77"/>
      <c r="DV4" s="77"/>
      <c r="DW4" s="77"/>
      <c r="DX4" s="77"/>
      <c r="DY4" s="77"/>
      <c r="DZ4" s="77"/>
      <c r="EA4" s="77"/>
      <c r="EB4" s="77"/>
      <c r="EC4" s="77"/>
      <c r="ED4" s="77" t="s">
        <v>64</v>
      </c>
      <c r="EE4" s="77"/>
      <c r="EF4" s="77"/>
      <c r="EG4" s="77"/>
      <c r="EH4" s="77"/>
      <c r="EI4" s="77"/>
      <c r="EJ4" s="77"/>
      <c r="EK4" s="77"/>
      <c r="EL4" s="77"/>
      <c r="EM4" s="77"/>
      <c r="EN4" s="77"/>
    </row>
    <row r="5" spans="1:144" x14ac:dyDescent="0.15">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15">
      <c r="A6" s="15" t="s">
        <v>93</v>
      </c>
      <c r="B6" s="20">
        <f>B7</f>
        <v>2021</v>
      </c>
      <c r="C6" s="20">
        <f t="shared" ref="C6:W6" si="3">C7</f>
        <v>23043</v>
      </c>
      <c r="D6" s="20">
        <f t="shared" si="3"/>
        <v>47</v>
      </c>
      <c r="E6" s="20">
        <f t="shared" si="3"/>
        <v>1</v>
      </c>
      <c r="F6" s="20">
        <f t="shared" si="3"/>
        <v>0</v>
      </c>
      <c r="G6" s="20">
        <f t="shared" si="3"/>
        <v>0</v>
      </c>
      <c r="H6" s="20" t="str">
        <f t="shared" si="3"/>
        <v>青森県　蓬田村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95.01</v>
      </c>
      <c r="Q6" s="21">
        <f t="shared" si="3"/>
        <v>4510</v>
      </c>
      <c r="R6" s="21">
        <f t="shared" si="3"/>
        <v>2648</v>
      </c>
      <c r="S6" s="21">
        <f t="shared" si="3"/>
        <v>80.84</v>
      </c>
      <c r="T6" s="21">
        <f t="shared" si="3"/>
        <v>32.76</v>
      </c>
      <c r="U6" s="21">
        <f t="shared" si="3"/>
        <v>2494</v>
      </c>
      <c r="V6" s="21">
        <f t="shared" si="3"/>
        <v>8.5</v>
      </c>
      <c r="W6" s="21">
        <f t="shared" si="3"/>
        <v>293.41000000000003</v>
      </c>
      <c r="X6" s="22">
        <f>IF(X7="",NA(),X7)</f>
        <v>65.8</v>
      </c>
      <c r="Y6" s="22">
        <f t="shared" ref="Y6:AG6" si="4">IF(Y7="",NA(),Y7)</f>
        <v>66.650000000000006</v>
      </c>
      <c r="Z6" s="22">
        <f t="shared" si="4"/>
        <v>75.63</v>
      </c>
      <c r="AA6" s="22">
        <f t="shared" si="4"/>
        <v>68.34</v>
      </c>
      <c r="AB6" s="22">
        <f t="shared" si="4"/>
        <v>58.19</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1222.8699999999999</v>
      </c>
      <c r="BF6" s="22">
        <f t="shared" ref="BF6:BN6" si="7">IF(BF7="",NA(),BF7)</f>
        <v>1082.97</v>
      </c>
      <c r="BG6" s="22">
        <f t="shared" si="7"/>
        <v>978.58</v>
      </c>
      <c r="BH6" s="22">
        <f t="shared" si="7"/>
        <v>1046.98</v>
      </c>
      <c r="BI6" s="22">
        <f t="shared" si="7"/>
        <v>861.98</v>
      </c>
      <c r="BJ6" s="22">
        <f t="shared" si="7"/>
        <v>1061.58</v>
      </c>
      <c r="BK6" s="22">
        <f t="shared" si="7"/>
        <v>1007.7</v>
      </c>
      <c r="BL6" s="22">
        <f t="shared" si="7"/>
        <v>1018.52</v>
      </c>
      <c r="BM6" s="22">
        <f t="shared" si="7"/>
        <v>949.61</v>
      </c>
      <c r="BN6" s="22">
        <f t="shared" si="7"/>
        <v>918.84</v>
      </c>
      <c r="BO6" s="21" t="str">
        <f>IF(BO7="","",IF(BO7="-","【-】","【"&amp;SUBSTITUTE(TEXT(BO7,"#,##0.00"),"-","△")&amp;"】"))</f>
        <v>【940.88】</v>
      </c>
      <c r="BP6" s="22">
        <f>IF(BP7="",NA(),BP7)</f>
        <v>46.09</v>
      </c>
      <c r="BQ6" s="22">
        <f t="shared" ref="BQ6:BY6" si="8">IF(BQ7="",NA(),BQ7)</f>
        <v>48.78</v>
      </c>
      <c r="BR6" s="22">
        <f t="shared" si="8"/>
        <v>55.92</v>
      </c>
      <c r="BS6" s="22">
        <f t="shared" si="8"/>
        <v>48.62</v>
      </c>
      <c r="BT6" s="22">
        <f t="shared" si="8"/>
        <v>45.63</v>
      </c>
      <c r="BU6" s="22">
        <f t="shared" si="8"/>
        <v>58.52</v>
      </c>
      <c r="BV6" s="22">
        <f t="shared" si="8"/>
        <v>59.22</v>
      </c>
      <c r="BW6" s="22">
        <f t="shared" si="8"/>
        <v>58.79</v>
      </c>
      <c r="BX6" s="22">
        <f t="shared" si="8"/>
        <v>58.41</v>
      </c>
      <c r="BY6" s="22">
        <f t="shared" si="8"/>
        <v>58.27</v>
      </c>
      <c r="BZ6" s="21" t="str">
        <f>IF(BZ7="","",IF(BZ7="-","【-】","【"&amp;SUBSTITUTE(TEXT(BZ7,"#,##0.00"),"-","△")&amp;"】"))</f>
        <v>【54.59】</v>
      </c>
      <c r="CA6" s="22">
        <f>IF(CA7="",NA(),CA7)</f>
        <v>643.24</v>
      </c>
      <c r="CB6" s="22">
        <f t="shared" ref="CB6:CJ6" si="9">IF(CB7="",NA(),CB7)</f>
        <v>581.23</v>
      </c>
      <c r="CC6" s="22">
        <f t="shared" si="9"/>
        <v>502.62</v>
      </c>
      <c r="CD6" s="22">
        <f t="shared" si="9"/>
        <v>482.07</v>
      </c>
      <c r="CE6" s="22">
        <f t="shared" si="9"/>
        <v>559.83000000000004</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41.02</v>
      </c>
      <c r="CM6" s="22">
        <f t="shared" ref="CM6:CU6" si="10">IF(CM7="",NA(),CM7)</f>
        <v>40.65</v>
      </c>
      <c r="CN6" s="22">
        <f t="shared" si="10"/>
        <v>41.3</v>
      </c>
      <c r="CO6" s="22">
        <f t="shared" si="10"/>
        <v>42.43</v>
      </c>
      <c r="CP6" s="22">
        <f t="shared" si="10"/>
        <v>41.37</v>
      </c>
      <c r="CQ6" s="22">
        <f t="shared" si="10"/>
        <v>57.3</v>
      </c>
      <c r="CR6" s="22">
        <f t="shared" si="10"/>
        <v>56.76</v>
      </c>
      <c r="CS6" s="22">
        <f t="shared" si="10"/>
        <v>56.04</v>
      </c>
      <c r="CT6" s="22">
        <f t="shared" si="10"/>
        <v>58.52</v>
      </c>
      <c r="CU6" s="22">
        <f t="shared" si="10"/>
        <v>58.88</v>
      </c>
      <c r="CV6" s="21" t="str">
        <f>IF(CV7="","",IF(CV7="-","【-】","【"&amp;SUBSTITUTE(TEXT(CV7,"#,##0.00"),"-","△")&amp;"】"))</f>
        <v>【56.42】</v>
      </c>
      <c r="CW6" s="22">
        <f>IF(CW7="",NA(),CW7)</f>
        <v>82.06</v>
      </c>
      <c r="CX6" s="22">
        <f t="shared" ref="CX6:DF6" si="11">IF(CX7="",NA(),CX7)</f>
        <v>90.23</v>
      </c>
      <c r="CY6" s="22">
        <f t="shared" si="11"/>
        <v>90.45</v>
      </c>
      <c r="CZ6" s="22">
        <f t="shared" si="11"/>
        <v>89.59</v>
      </c>
      <c r="DA6" s="22">
        <f t="shared" si="11"/>
        <v>91.49</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23043</v>
      </c>
      <c r="D7" s="24">
        <v>47</v>
      </c>
      <c r="E7" s="24">
        <v>1</v>
      </c>
      <c r="F7" s="24">
        <v>0</v>
      </c>
      <c r="G7" s="24">
        <v>0</v>
      </c>
      <c r="H7" s="24" t="s">
        <v>94</v>
      </c>
      <c r="I7" s="24" t="s">
        <v>95</v>
      </c>
      <c r="J7" s="24" t="s">
        <v>96</v>
      </c>
      <c r="K7" s="24" t="s">
        <v>97</v>
      </c>
      <c r="L7" s="24" t="s">
        <v>98</v>
      </c>
      <c r="M7" s="24" t="s">
        <v>99</v>
      </c>
      <c r="N7" s="25" t="s">
        <v>100</v>
      </c>
      <c r="O7" s="25" t="s">
        <v>101</v>
      </c>
      <c r="P7" s="25">
        <v>95.01</v>
      </c>
      <c r="Q7" s="25">
        <v>4510</v>
      </c>
      <c r="R7" s="25">
        <v>2648</v>
      </c>
      <c r="S7" s="25">
        <v>80.84</v>
      </c>
      <c r="T7" s="25">
        <v>32.76</v>
      </c>
      <c r="U7" s="25">
        <v>2494</v>
      </c>
      <c r="V7" s="25">
        <v>8.5</v>
      </c>
      <c r="W7" s="25">
        <v>293.41000000000003</v>
      </c>
      <c r="X7" s="25">
        <v>65.8</v>
      </c>
      <c r="Y7" s="25">
        <v>66.650000000000006</v>
      </c>
      <c r="Z7" s="25">
        <v>75.63</v>
      </c>
      <c r="AA7" s="25">
        <v>68.34</v>
      </c>
      <c r="AB7" s="25">
        <v>58.19</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1222.8699999999999</v>
      </c>
      <c r="BF7" s="25">
        <v>1082.97</v>
      </c>
      <c r="BG7" s="25">
        <v>978.58</v>
      </c>
      <c r="BH7" s="25">
        <v>1046.98</v>
      </c>
      <c r="BI7" s="25">
        <v>861.98</v>
      </c>
      <c r="BJ7" s="25">
        <v>1061.58</v>
      </c>
      <c r="BK7" s="25">
        <v>1007.7</v>
      </c>
      <c r="BL7" s="25">
        <v>1018.52</v>
      </c>
      <c r="BM7" s="25">
        <v>949.61</v>
      </c>
      <c r="BN7" s="25">
        <v>918.84</v>
      </c>
      <c r="BO7" s="25">
        <v>940.88</v>
      </c>
      <c r="BP7" s="25">
        <v>46.09</v>
      </c>
      <c r="BQ7" s="25">
        <v>48.78</v>
      </c>
      <c r="BR7" s="25">
        <v>55.92</v>
      </c>
      <c r="BS7" s="25">
        <v>48.62</v>
      </c>
      <c r="BT7" s="25">
        <v>45.63</v>
      </c>
      <c r="BU7" s="25">
        <v>58.52</v>
      </c>
      <c r="BV7" s="25">
        <v>59.22</v>
      </c>
      <c r="BW7" s="25">
        <v>58.79</v>
      </c>
      <c r="BX7" s="25">
        <v>58.41</v>
      </c>
      <c r="BY7" s="25">
        <v>58.27</v>
      </c>
      <c r="BZ7" s="25">
        <v>54.59</v>
      </c>
      <c r="CA7" s="25">
        <v>643.24</v>
      </c>
      <c r="CB7" s="25">
        <v>581.23</v>
      </c>
      <c r="CC7" s="25">
        <v>502.62</v>
      </c>
      <c r="CD7" s="25">
        <v>482.07</v>
      </c>
      <c r="CE7" s="25">
        <v>559.83000000000004</v>
      </c>
      <c r="CF7" s="25">
        <v>296.3</v>
      </c>
      <c r="CG7" s="25">
        <v>292.89999999999998</v>
      </c>
      <c r="CH7" s="25">
        <v>298.25</v>
      </c>
      <c r="CI7" s="25">
        <v>303.27999999999997</v>
      </c>
      <c r="CJ7" s="25">
        <v>303.81</v>
      </c>
      <c r="CK7" s="25">
        <v>301.2</v>
      </c>
      <c r="CL7" s="25">
        <v>41.02</v>
      </c>
      <c r="CM7" s="25">
        <v>40.65</v>
      </c>
      <c r="CN7" s="25">
        <v>41.3</v>
      </c>
      <c r="CO7" s="25">
        <v>42.43</v>
      </c>
      <c r="CP7" s="25">
        <v>41.37</v>
      </c>
      <c r="CQ7" s="25">
        <v>57.3</v>
      </c>
      <c r="CR7" s="25">
        <v>56.76</v>
      </c>
      <c r="CS7" s="25">
        <v>56.04</v>
      </c>
      <c r="CT7" s="25">
        <v>58.52</v>
      </c>
      <c r="CU7" s="25">
        <v>58.88</v>
      </c>
      <c r="CV7" s="25">
        <v>56.42</v>
      </c>
      <c r="CW7" s="25">
        <v>82.06</v>
      </c>
      <c r="CX7" s="25">
        <v>90.23</v>
      </c>
      <c r="CY7" s="25">
        <v>90.45</v>
      </c>
      <c r="CZ7" s="25">
        <v>89.59</v>
      </c>
      <c r="DA7" s="25">
        <v>91.49</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107</v>
      </c>
    </row>
    <row r="12" spans="1:144" x14ac:dyDescent="0.15">
      <c r="B12">
        <v>1</v>
      </c>
      <c r="C12">
        <v>1</v>
      </c>
      <c r="D12">
        <v>1</v>
      </c>
      <c r="E12">
        <v>2</v>
      </c>
      <c r="F12">
        <v>3</v>
      </c>
      <c r="G12" t="s">
        <v>108</v>
      </c>
    </row>
    <row r="13" spans="1:144" x14ac:dyDescent="0.15">
      <c r="B13" t="s">
        <v>109</v>
      </c>
      <c r="C13" t="s">
        <v>109</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yomogita</cp:lastModifiedBy>
  <cp:lastPrinted>2023-01-25T02:27:16Z</cp:lastPrinted>
  <dcterms:created xsi:type="dcterms:W3CDTF">2022-12-01T01:08:54Z</dcterms:created>
  <dcterms:modified xsi:type="dcterms:W3CDTF">2023-01-25T04:36:50Z</dcterms:modified>
  <cp:category/>
</cp:coreProperties>
</file>