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2 簡水　〇\17 西目屋村\"/>
    </mc:Choice>
  </mc:AlternateContent>
  <xr:revisionPtr revIDLastSave="0" documentId="13_ncr:1_{DE8913BA-74BA-4ABF-B2F3-741D89B72AD9}" xr6:coauthVersionLast="47" xr6:coauthVersionMax="47" xr10:uidLastSave="{00000000-0000-0000-0000-000000000000}"/>
  <workbookProtection workbookAlgorithmName="SHA-512" workbookHashValue="/5q1pFmOV09uN0YuOfdEACnKu70eTf5v6lE+788ygYW2DFUDvXmkqkdSl6Nhrrtu1FmWQZZBdFVB0g0aS7Mbzw==" workbookSaltValue="qYuDSUiOQsLJnOoy9XTAU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D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<sst xmlns="http://schemas.openxmlformats.org/spreadsheetml/2006/main" count="233" uniqueCount="118">
  <si>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</si>
  <si>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</si>
  <si>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</si>
  <si>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</si>
  <si>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</si>
  <si>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</si>
  <si>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</si>
  <si>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</si>
  <si>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</si>
  <si>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</si>
  <si>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</si>
  <si>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</si>
  <si>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</si>
  <si>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</si>
  <si>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</si>
  <si>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</si>
  <si>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</si>
  <si>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</si>
  <si>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</si>
  <si>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</si>
  <si>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</si>
  <si>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</si>
  <si>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</si>
  <si>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</si>
  <si>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</si>
  <si>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</si>
  <si>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</si>
  <si>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</si>
  <si>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</si>
  <si>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</si>
  <si>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</si>
  <si>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</si>
  <si>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</si>
  <si>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</si>
  <si>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</si>
  <si>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</si>
  <si>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</si>
  <si>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</si>
  <si>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</si>
  <si>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</si>
  <si>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</si>
  <si>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</si>
  <si>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</si>
  <si>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</si>
  <si>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</si>
  <si>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</si>
  <si>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</si>
  <si>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</si>
  <si>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</si>
  <si>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</si>
  <si>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</si>
  <si>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</si>
  <si>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</si>
  <si>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</si>
  <si>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</si>
  <si>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</si>
  <si>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</si>
  <si>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</si>
  <si>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</si>
  <si>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</si>
  <si>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</si>
  <si>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</si>
  <si>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</si>
  <si>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</si>
  <si>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</si>
  <si>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</si>
  <si>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</si>
  <si>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</si>
  <si>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</si>
  <si>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</si>
  <si>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</si>
  <si>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</si>
  <si>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</si>
  <si>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</si>
  <si>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</si>
  <si>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</si>
  <si>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</si>
  <si>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</si>
  <si>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</si>
  <si>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</si>
  <si>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</si>
  <si>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</si>
  <si>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</si>
  <si>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</si>
  <si>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</si>
  <si>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</si>
  <si>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</si>
  <si>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</si>
  <si>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</si>
  <si>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</si>
  <si>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</si>
  <si>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</si>
  <si>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</si>
  <si>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</si>
  <si>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</si>
  <si>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</si>
  <si>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</si>
  <si>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</si>
  <si>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</si>
  <si>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</si>
  <si>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</si>
  <si>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</si>
  <si>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</si>
  <si>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</si>
  <si>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</si>
  <si>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</si>
  <si>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</si>
  <si>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</si>
  <si>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</si>
  <si>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</si>
  <si>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</si>
  <si>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</si>
  <si>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</si>
  <si>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</si>
  <si>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</si>
  <si>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浄水処理施設については、建設後20年を経過する施設が出ているとともに、管路施設についても経年化率の高い地区があることから、施設の設備投資について計画的な更新が必要である。
　今後、計画的な施設等更新を行うため、財源の確保を行うことが必要である。</t>
    <phoneticPr fontId="4"/>
  </si>
  <si>
    <t>　①収益的収支比率が減となっているが、原因としては、宅地造成地への入居者の増により新規加入者が増加したものの、自然減や社会減による人口減少がそれを上回ったことが主な要因である。
　④企業債比率は公営企業会計適用関連分が増加となるが微増であることから大幅な増減は当面ない予定であるが、今後は経営改善計画の見直しに伴う施設等更新を考慮する必要がある。
　⑤経費回収率はコロナ禍による収入減に伴う使用料の納付遅れがあるが、コロナ禍対策として行った基本使用料の減免に伴い、それまで滞納していた者が滞納分を納付したため増加となった。
　⑦施設利用率については、高齢化等による人口減少のほかコロナ禍による行動制限に伴う観光客の減少が大きな原因である。今後は行動制限が緩和されたことから利用率は上層することが予想される。また、⑧有収率についてはコロナ禍における基本使用料の減免の終了に伴いコロナ禍前の水準まで減少することが見込まれる。
　しかし、施設の維持管理費を使用料金で賄えておらず、一般会計繰入金により補っているのが現状である。
　今後は適切な運営を目指すため、計画的な使用料金改定を進めることが必要である。</t>
    <rPh sb="10" eb="11">
      <t>ゲン</t>
    </rPh>
    <rPh sb="80" eb="81">
      <t>オモ</t>
    </rPh>
    <rPh sb="82" eb="84">
      <t>ヨウイン</t>
    </rPh>
    <rPh sb="97" eb="99">
      <t>コウエイ</t>
    </rPh>
    <rPh sb="99" eb="101">
      <t>キギョウ</t>
    </rPh>
    <rPh sb="134" eb="136">
      <t>ヨテイ</t>
    </rPh>
    <rPh sb="141" eb="143">
      <t>コンゴ</t>
    </rPh>
    <rPh sb="144" eb="146">
      <t>ケイエイ</t>
    </rPh>
    <rPh sb="146" eb="148">
      <t>カイゼン</t>
    </rPh>
    <rPh sb="148" eb="150">
      <t>ケイカク</t>
    </rPh>
    <rPh sb="151" eb="153">
      <t>ミナオ</t>
    </rPh>
    <rPh sb="155" eb="156">
      <t>トモナ</t>
    </rPh>
    <rPh sb="157" eb="159">
      <t>シセツ</t>
    </rPh>
    <rPh sb="159" eb="160">
      <t>ナド</t>
    </rPh>
    <rPh sb="160" eb="162">
      <t>コウシン</t>
    </rPh>
    <rPh sb="163" eb="165">
      <t>コウリョ</t>
    </rPh>
    <rPh sb="167" eb="169">
      <t>ヒツヨウ</t>
    </rPh>
    <rPh sb="264" eb="266">
      <t>シセツ</t>
    </rPh>
    <rPh sb="266" eb="268">
      <t>リヨウ</t>
    </rPh>
    <rPh sb="268" eb="269">
      <t>リツ</t>
    </rPh>
    <rPh sb="275" eb="278">
      <t>コウレイカ</t>
    </rPh>
    <rPh sb="278" eb="279">
      <t>ナド</t>
    </rPh>
    <rPh sb="282" eb="284">
      <t>ジンコウ</t>
    </rPh>
    <rPh sb="284" eb="286">
      <t>ゲンショウ</t>
    </rPh>
    <rPh sb="292" eb="293">
      <t>カ</t>
    </rPh>
    <rPh sb="296" eb="298">
      <t>コウドウ</t>
    </rPh>
    <rPh sb="298" eb="300">
      <t>セイゲン</t>
    </rPh>
    <rPh sb="301" eb="302">
      <t>トモナ</t>
    </rPh>
    <rPh sb="303" eb="306">
      <t>カンコウキャク</t>
    </rPh>
    <rPh sb="307" eb="309">
      <t>ゲンショウ</t>
    </rPh>
    <rPh sb="310" eb="311">
      <t>オオ</t>
    </rPh>
    <rPh sb="313" eb="315">
      <t>ゲンイン</t>
    </rPh>
    <rPh sb="319" eb="321">
      <t>コンゴ</t>
    </rPh>
    <rPh sb="322" eb="324">
      <t>コウドウ</t>
    </rPh>
    <rPh sb="324" eb="326">
      <t>セイゲン</t>
    </rPh>
    <rPh sb="327" eb="329">
      <t>カンワ</t>
    </rPh>
    <rPh sb="336" eb="339">
      <t>リヨウリツ</t>
    </rPh>
    <rPh sb="340" eb="342">
      <t>ジョウソウ</t>
    </rPh>
    <rPh sb="347" eb="349">
      <t>ヨソウ</t>
    </rPh>
    <rPh sb="357" eb="360">
      <t>ユウシュウリツ</t>
    </rPh>
    <rPh sb="373" eb="375">
      <t>キホン</t>
    </rPh>
    <rPh sb="379" eb="381">
      <t>ゲンメン</t>
    </rPh>
    <rPh sb="382" eb="384">
      <t>シュウリョウ</t>
    </rPh>
    <rPh sb="385" eb="386">
      <t>トモナ</t>
    </rPh>
    <rPh sb="390" eb="391">
      <t>カ</t>
    </rPh>
    <rPh sb="391" eb="392">
      <t>マエ</t>
    </rPh>
    <rPh sb="393" eb="395">
      <t>スイジュン</t>
    </rPh>
    <rPh sb="397" eb="399">
      <t>ゲンショウ</t>
    </rPh>
    <rPh sb="404" eb="406">
      <t>ミコ</t>
    </rPh>
    <phoneticPr fontId="4"/>
  </si>
  <si>
    <t>　新規加入者は増えているものの、高齢化等に伴う人口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作成する水道広域化推進プランをベースとし、他自治体の水道施設との統廃合及び各種業務の共同化等について検討を進める必要がある。
　現在、令和6年4月からの地方公営企業法適用に向け準備等を進めており、移行後速やかに上記について盛り込んだ経営戦略の改定を行う。</t>
    <rPh sb="157" eb="15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</si>
</sst>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1.84</c:v>
                </c:pt>
                <c:pt idx="1">
                  <c:v>0</c:v>
                </c:pt>
                <c:pt idx="2">
                  <c:v>0</c:v>
                </c:pt>
                <c:pt idx="3">
                  <c:v>0</c:v>
                </c:pt>
                <c:pt idx="4">
                  <c:v>0</c:v>
                </c:pt>
              </c:numCache>
            </c:numRef>
          </c:val>
          <c:extLst>
            <c:ext xmlns:c16="http://schemas.microsoft.com/office/drawing/2014/chart" uri="{C3380CC4-5D6E-409C-BE32-E72D297353CC}">
              <c16:uniqueId val="{00000000-8216-4A70-A589-7944A6A0A17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8216-4A70-A589-7944A6A0A17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32.9</c:v>
                </c:pt>
                <c:pt idx="1">
                  <c:v>33.21</c:v>
                </c:pt>
                <c:pt idx="2">
                  <c:v>31.23</c:v>
                </c:pt>
                <c:pt idx="3">
                  <c:v>23.49</c:v>
                </c:pt>
                <c:pt idx="4">
                  <c:v>23.49</c:v>
                </c:pt>
              </c:numCache>
            </c:numRef>
          </c:val>
          <c:extLst>
            <c:ext xmlns:c16="http://schemas.microsoft.com/office/drawing/2014/chart" uri="{C3380CC4-5D6E-409C-BE32-E72D297353CC}">
              <c16:uniqueId val="{00000000-995D-43CD-9C58-A2063573873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995D-43CD-9C58-A2063573873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67.53</c:v>
                </c:pt>
                <c:pt idx="1">
                  <c:v>61.56</c:v>
                </c:pt>
                <c:pt idx="2">
                  <c:v>70.47</c:v>
                </c:pt>
                <c:pt idx="3">
                  <c:v>92.79</c:v>
                </c:pt>
                <c:pt idx="4">
                  <c:v>92.79</c:v>
                </c:pt>
              </c:numCache>
            </c:numRef>
          </c:val>
          <c:extLst>
            <c:ext xmlns:c16="http://schemas.microsoft.com/office/drawing/2014/chart" uri="{C3380CC4-5D6E-409C-BE32-E72D297353CC}">
              <c16:uniqueId val="{00000000-7E19-4837-969E-2A783E598B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E19-4837-969E-2A783E598B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44.78</c:v>
                </c:pt>
                <c:pt idx="1">
                  <c:v>48.33</c:v>
                </c:pt>
                <c:pt idx="2">
                  <c:v>47.86</c:v>
                </c:pt>
                <c:pt idx="3">
                  <c:v>41.95</c:v>
                </c:pt>
                <c:pt idx="4">
                  <c:v>39.299999999999997</c:v>
                </c:pt>
              </c:numCache>
            </c:numRef>
          </c:val>
          <c:extLst>
            <c:ext xmlns:c16="http://schemas.microsoft.com/office/drawing/2014/chart" uri="{C3380CC4-5D6E-409C-BE32-E72D297353CC}">
              <c16:uniqueId val="{00000000-374B-4C12-91A7-F931CB4A5CD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74B-4C12-91A7-F931CB4A5CD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C-427B-9F19-90210DD662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C-427B-9F19-90210DD662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A-41F0-A787-2A52B0F9A1D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A-41F0-A787-2A52B0F9A1D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5-45F5-A843-25769F11D12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5-45F5-A843-25769F11D12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3-4D44-841E-3CF2B954F1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3-4D44-841E-3CF2B954F1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5913.53</c:v>
                </c:pt>
                <c:pt idx="1">
                  <c:v>5931.96</c:v>
                </c:pt>
                <c:pt idx="2">
                  <c:v>5034.42</c:v>
                </c:pt>
                <c:pt idx="3">
                  <c:v>5311.09</c:v>
                </c:pt>
                <c:pt idx="4">
                  <c:v>5061.13</c:v>
                </c:pt>
              </c:numCache>
            </c:numRef>
          </c:val>
          <c:extLst>
            <c:ext xmlns:c16="http://schemas.microsoft.com/office/drawing/2014/chart" uri="{C3380CC4-5D6E-409C-BE32-E72D297353CC}">
              <c16:uniqueId val="{00000000-A19D-41D3-B134-637A9B842E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19D-41D3-B134-637A9B842E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17.63</c:v>
                </c:pt>
                <c:pt idx="1">
                  <c:v>15.5</c:v>
                </c:pt>
                <c:pt idx="2">
                  <c:v>17.399999999999999</c:v>
                </c:pt>
                <c:pt idx="3">
                  <c:v>13.33</c:v>
                </c:pt>
                <c:pt idx="4">
                  <c:v>13.48</c:v>
                </c:pt>
              </c:numCache>
            </c:numRef>
          </c:val>
          <c:extLst>
            <c:ext xmlns:c16="http://schemas.microsoft.com/office/drawing/2014/chart" uri="{C3380CC4-5D6E-409C-BE32-E72D297353CC}">
              <c16:uniqueId val="{00000000-05C7-4A75-A423-34DC8CF5C2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05C7-4A75-A423-34DC8CF5C2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722.16</c:v>
                </c:pt>
                <c:pt idx="1">
                  <c:v>842.52</c:v>
                </c:pt>
                <c:pt idx="2">
                  <c:v>773.49</c:v>
                </c:pt>
                <c:pt idx="3">
                  <c:v>895.29</c:v>
                </c:pt>
                <c:pt idx="4">
                  <c:v>884.97</c:v>
                </c:pt>
              </c:numCache>
            </c:numRef>
          </c:val>
          <c:extLst>
            <c:ext xmlns:c16="http://schemas.microsoft.com/office/drawing/2014/chart" uri="{C3380CC4-5D6E-409C-BE32-E72D297353CC}">
              <c16:uniqueId val="{00000000-3882-4BBB-962E-0EA001F90D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3882-4BBB-962E-0EA001F90D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西目屋村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1301</v>
      </c>
      <c r="AM8" s="37"/>
      <c r="AN8" s="37"/>
      <c r="AO8" s="37"/>
      <c r="AP8" s="37"/>
      <c r="AQ8" s="37"/>
      <c r="AR8" s="37"/>
      <c r="AS8" s="37"/>
      <c r="AT8" s="38">
        <f>データ!$S$6</f>
        <v>246.02</v>
      </c>
      <c r="AU8" s="38"/>
      <c r="AV8" s="38"/>
      <c r="AW8" s="38"/>
      <c r="AX8" s="38"/>
      <c r="AY8" s="38"/>
      <c r="AZ8" s="38"/>
      <c r="BA8" s="38"/>
      <c r="BB8" s="38">
        <f>データ!$T$6</f>
        <v>5.29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2200</v>
      </c>
      <c r="X10" s="37"/>
      <c r="Y10" s="37"/>
      <c r="Z10" s="37"/>
      <c r="AA10" s="37"/>
      <c r="AB10" s="37"/>
      <c r="AC10" s="37"/>
      <c r="AD10" s="2"/>
      <c r="AE10" s="2"/>
      <c r="AF10" s="2"/>
      <c r="AG10" s="2"/>
      <c r="AH10" s="2"/>
      <c r="AI10" s="2"/>
      <c r="AJ10" s="2"/>
      <c r="AK10" s="2"/>
      <c r="AL10" s="37">
        <f>データ!$U$6</f>
        <v>1289</v>
      </c>
      <c r="AM10" s="37"/>
      <c r="AN10" s="37"/>
      <c r="AO10" s="37"/>
      <c r="AP10" s="37"/>
      <c r="AQ10" s="37"/>
      <c r="AR10" s="37"/>
      <c r="AS10" s="37"/>
      <c r="AT10" s="38">
        <f>データ!$V$6</f>
        <v>0.9</v>
      </c>
      <c r="AU10" s="38"/>
      <c r="AV10" s="38"/>
      <c r="AW10" s="38"/>
      <c r="AX10" s="38"/>
      <c r="AY10" s="38"/>
      <c r="AZ10" s="38"/>
      <c r="BA10" s="38"/>
      <c r="BB10" s="38">
        <f>データ!$W$6</f>
        <v>1432.22</v>
      </c>
      <c r="BC10" s="38"/>
      <c r="BD10" s="38"/>
      <c r="BE10" s="38"/>
      <c r="BF10" s="38"/>
      <c r="BG10" s="38"/>
      <c r="BH10" s="38"/>
      <c r="BI10" s="38"/>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25</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26</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3"/>
      <c r="BM60" s="74"/>
      <c r="BN60" s="74"/>
      <c r="BO60" s="74"/>
      <c r="BP60" s="74"/>
      <c r="BQ60" s="74"/>
      <c r="BR60" s="74"/>
      <c r="BS60" s="74"/>
      <c r="BT60" s="74"/>
      <c r="BU60" s="74"/>
      <c r="BV60" s="74"/>
      <c r="BW60" s="74"/>
      <c r="BX60" s="74"/>
      <c r="BY60" s="74"/>
      <c r="BZ60" s="75"/>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28</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CkdhFoyaqkD1cvoAaETpS6wpogC8nBsqiLtaSY+IokSBzhajhyecMA9zrSFVsRuX150w3i/xSBKMvV47oCTVBQ==" saltValue="B0INFWqBUzz2AG8a04pJ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66" t="s">
        <v>52</v>
      </c>
      <c r="I3" s="67"/>
      <c r="J3" s="67"/>
      <c r="K3" s="67"/>
      <c r="L3" s="67"/>
      <c r="M3" s="67"/>
      <c r="N3" s="67"/>
      <c r="O3" s="67"/>
      <c r="P3" s="67"/>
      <c r="Q3" s="67"/>
      <c r="R3" s="67"/>
      <c r="S3" s="67"/>
      <c r="T3" s="67"/>
      <c r="U3" s="67"/>
      <c r="V3" s="67"/>
      <c r="W3" s="68"/>
      <c r="X3" s="72" t="s">
        <v>53</v>
      </c>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t="s">
        <v>54</v>
      </c>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row>
    <row r="4" spans="1:144" x14ac:dyDescent="0.15">
      <c r="A4" s="15" t="s">
        <v>55</v>
      </c>
      <c r="B4" s="17"/>
      <c r="C4" s="17"/>
      <c r="D4" s="17"/>
      <c r="E4" s="17"/>
      <c r="F4" s="17"/>
      <c r="G4" s="17"/>
      <c r="H4" s="69"/>
      <c r="I4" s="70"/>
      <c r="J4" s="70"/>
      <c r="K4" s="70"/>
      <c r="L4" s="70"/>
      <c r="M4" s="70"/>
      <c r="N4" s="70"/>
      <c r="O4" s="70"/>
      <c r="P4" s="70"/>
      <c r="Q4" s="70"/>
      <c r="R4" s="70"/>
      <c r="S4" s="70"/>
      <c r="T4" s="70"/>
      <c r="U4" s="70"/>
      <c r="V4" s="70"/>
      <c r="W4" s="71"/>
      <c r="X4" s="65" t="s">
        <v>56</v>
      </c>
      <c r="Y4" s="65"/>
      <c r="Z4" s="65"/>
      <c r="AA4" s="65"/>
      <c r="AB4" s="65"/>
      <c r="AC4" s="65"/>
      <c r="AD4" s="65"/>
      <c r="AE4" s="65"/>
      <c r="AF4" s="65"/>
      <c r="AG4" s="65"/>
      <c r="AH4" s="65"/>
      <c r="AI4" s="65" t="s">
        <v>57</v>
      </c>
      <c r="AJ4" s="65"/>
      <c r="AK4" s="65"/>
      <c r="AL4" s="65"/>
      <c r="AM4" s="65"/>
      <c r="AN4" s="65"/>
      <c r="AO4" s="65"/>
      <c r="AP4" s="65"/>
      <c r="AQ4" s="65"/>
      <c r="AR4" s="65"/>
      <c r="AS4" s="65"/>
      <c r="AT4" s="65" t="s">
        <v>58</v>
      </c>
      <c r="AU4" s="65"/>
      <c r="AV4" s="65"/>
      <c r="AW4" s="65"/>
      <c r="AX4" s="65"/>
      <c r="AY4" s="65"/>
      <c r="AZ4" s="65"/>
      <c r="BA4" s="65"/>
      <c r="BB4" s="65"/>
      <c r="BC4" s="65"/>
      <c r="BD4" s="65"/>
      <c r="BE4" s="65" t="s">
        <v>59</v>
      </c>
      <c r="BF4" s="65"/>
      <c r="BG4" s="65"/>
      <c r="BH4" s="65"/>
      <c r="BI4" s="65"/>
      <c r="BJ4" s="65"/>
      <c r="BK4" s="65"/>
      <c r="BL4" s="65"/>
      <c r="BM4" s="65"/>
      <c r="BN4" s="65"/>
      <c r="BO4" s="65"/>
      <c r="BP4" s="65" t="s">
        <v>60</v>
      </c>
      <c r="BQ4" s="65"/>
      <c r="BR4" s="65"/>
      <c r="BS4" s="65"/>
      <c r="BT4" s="65"/>
      <c r="BU4" s="65"/>
      <c r="BV4" s="65"/>
      <c r="BW4" s="65"/>
      <c r="BX4" s="65"/>
      <c r="BY4" s="65"/>
      <c r="BZ4" s="65"/>
      <c r="CA4" s="65" t="s">
        <v>61</v>
      </c>
      <c r="CB4" s="65"/>
      <c r="CC4" s="65"/>
      <c r="CD4" s="65"/>
      <c r="CE4" s="65"/>
      <c r="CF4" s="65"/>
      <c r="CG4" s="65"/>
      <c r="CH4" s="65"/>
      <c r="CI4" s="65"/>
      <c r="CJ4" s="65"/>
      <c r="CK4" s="65"/>
      <c r="CL4" s="65" t="s">
        <v>62</v>
      </c>
      <c r="CM4" s="65"/>
      <c r="CN4" s="65"/>
      <c r="CO4" s="65"/>
      <c r="CP4" s="65"/>
      <c r="CQ4" s="65"/>
      <c r="CR4" s="65"/>
      <c r="CS4" s="65"/>
      <c r="CT4" s="65"/>
      <c r="CU4" s="65"/>
      <c r="CV4" s="65"/>
      <c r="CW4" s="65" t="s">
        <v>63</v>
      </c>
      <c r="CX4" s="65"/>
      <c r="CY4" s="65"/>
      <c r="CZ4" s="65"/>
      <c r="DA4" s="65"/>
      <c r="DB4" s="65"/>
      <c r="DC4" s="65"/>
      <c r="DD4" s="65"/>
      <c r="DE4" s="65"/>
      <c r="DF4" s="65"/>
      <c r="DG4" s="65"/>
      <c r="DH4" s="65" t="s">
        <v>64</v>
      </c>
      <c r="DI4" s="65"/>
      <c r="DJ4" s="65"/>
      <c r="DK4" s="65"/>
      <c r="DL4" s="65"/>
      <c r="DM4" s="65"/>
      <c r="DN4" s="65"/>
      <c r="DO4" s="65"/>
      <c r="DP4" s="65"/>
      <c r="DQ4" s="65"/>
      <c r="DR4" s="65"/>
      <c r="DS4" s="65" t="s">
        <v>65</v>
      </c>
      <c r="DT4" s="65"/>
      <c r="DU4" s="65"/>
      <c r="DV4" s="65"/>
      <c r="DW4" s="65"/>
      <c r="DX4" s="65"/>
      <c r="DY4" s="65"/>
      <c r="DZ4" s="65"/>
      <c r="EA4" s="65"/>
      <c r="EB4" s="65"/>
      <c r="EC4" s="65"/>
      <c r="ED4" s="65" t="s">
        <v>66</v>
      </c>
      <c r="EE4" s="65"/>
      <c r="EF4" s="65"/>
      <c r="EG4" s="65"/>
      <c r="EH4" s="65"/>
      <c r="EI4" s="65"/>
      <c r="EJ4" s="65"/>
      <c r="EK4" s="65"/>
      <c r="EL4" s="65"/>
      <c r="EM4" s="65"/>
      <c r="EN4" s="65"/>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23434</v>
      </c>
      <c r="D6" s="20">
        <f t="shared" si="3"/>
        <v>47</v>
      </c>
      <c r="E6" s="20">
        <f t="shared" si="3"/>
        <v>1</v>
      </c>
      <c r="F6" s="20">
        <f t="shared" si="3"/>
        <v>0</v>
      </c>
      <c r="G6" s="20">
        <f t="shared" si="3"/>
        <v>0</v>
      </c>
      <c r="H6" s="20" t="str">
        <f t="shared" si="3"/>
        <v>青森県　西目屋村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2200</v>
      </c>
      <c r="R6" s="21">
        <f t="shared" si="3"/>
        <v>1301</v>
      </c>
      <c r="S6" s="21">
        <f t="shared" si="3"/>
        <v>246.02</v>
      </c>
      <c r="T6" s="21">
        <f t="shared" si="3"/>
        <v>5.29</v>
      </c>
      <c r="U6" s="21">
        <f t="shared" si="3"/>
        <v>1289</v>
      </c>
      <c r="V6" s="21">
        <f t="shared" si="3"/>
        <v>0.9</v>
      </c>
      <c r="W6" s="21">
        <f t="shared" si="3"/>
        <v>1432.22</v>
      </c>
      <c r="X6" s="22">
        <f>IF(X7="",NA(),X7)</f>
        <v>44.78</v>
      </c>
      <c r="Y6" s="22">
        <f t="shared" ref="Y6:AG6" si="4">IF(Y7="",NA(),Y7)</f>
        <v>48.33</v>
      </c>
      <c r="Z6" s="22">
        <f t="shared" si="4"/>
        <v>47.86</v>
      </c>
      <c r="AA6" s="22">
        <f t="shared" si="4"/>
        <v>41.95</v>
      </c>
      <c r="AB6" s="22">
        <f t="shared" si="4"/>
        <v>39.299999999999997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5913.53</v>
      </c>
      <c r="BF6" s="22">
        <f t="shared" ref="BF6:BN6" si="7">IF(BF7="",NA(),BF7)</f>
        <v>5931.96</v>
      </c>
      <c r="BG6" s="22">
        <f t="shared" si="7"/>
        <v>5034.42</v>
      </c>
      <c r="BH6" s="22">
        <f t="shared" si="7"/>
        <v>5311.09</v>
      </c>
      <c r="BI6" s="22">
        <f t="shared" si="7"/>
        <v>5061.13</v>
      </c>
      <c r="BJ6" s="22">
        <f t="shared" si="7"/>
        <v>1302.33</v>
      </c>
      <c r="BK6" s="22">
        <f t="shared" si="7"/>
        <v>1274.21</v>
      </c>
      <c r="BL6" s="22">
        <f t="shared" si="7"/>
        <v>1183.92</v>
      </c>
      <c r="BM6" s="22">
        <f t="shared" si="7"/>
        <v>1128.72</v>
      </c>
      <c r="BN6" s="22">
        <f t="shared" si="7"/>
        <v>1125.25</v>
      </c>
      <c r="BO6" s="21" t="str">
        <f>IF(BO7="","",IF(BO7="-","【-】","【"&amp;SUBSTITUTE(TEXT(BO7,"#,##0.00"),"-","△")&amp;"】"))</f>
        <v>【940.88】</v>
      </c>
      <c r="BP6" s="22">
        <f>IF(BP7="",NA(),BP7)</f>
        <v>17.63</v>
      </c>
      <c r="BQ6" s="22">
        <f t="shared" ref="BQ6:BY6" si="8">IF(BQ7="",NA(),BQ7)</f>
        <v>15.5</v>
      </c>
      <c r="BR6" s="22">
        <f t="shared" si="8"/>
        <v>17.399999999999999</v>
      </c>
      <c r="BS6" s="22">
        <f t="shared" si="8"/>
        <v>13.33</v>
      </c>
      <c r="BT6" s="22">
        <f t="shared" si="8"/>
        <v>13.48</v>
      </c>
      <c r="BU6" s="22">
        <f t="shared" si="8"/>
        <v>40.89</v>
      </c>
      <c r="BV6" s="22">
        <f t="shared" si="8"/>
        <v>41.25</v>
      </c>
      <c r="BW6" s="22">
        <f t="shared" si="8"/>
        <v>42.5</v>
      </c>
      <c r="BX6" s="22">
        <f t="shared" si="8"/>
        <v>41.84</v>
      </c>
      <c r="BY6" s="22">
        <f t="shared" si="8"/>
        <v>41.44</v>
      </c>
      <c r="BZ6" s="21" t="str">
        <f>IF(BZ7="","",IF(BZ7="-","【-】","【"&amp;SUBSTITUTE(TEXT(BZ7,"#,##0.00"),"-","△")&amp;"】"))</f>
        <v>【54.59】</v>
      </c>
      <c r="CA6" s="22">
        <f>IF(CA7="",NA(),CA7)</f>
        <v>722.16</v>
      </c>
      <c r="CB6" s="22">
        <f t="shared" ref="CB6:CJ6" si="9">IF(CB7="",NA(),CB7)</f>
        <v>842.52</v>
      </c>
      <c r="CC6" s="22">
        <f t="shared" si="9"/>
        <v>773.49</v>
      </c>
      <c r="CD6" s="22">
        <f t="shared" si="9"/>
        <v>895.29</v>
      </c>
      <c r="CE6" s="22">
        <f t="shared" si="9"/>
        <v>884.97</v>
      </c>
      <c r="CF6" s="22">
        <f t="shared" si="9"/>
        <v>383.2</v>
      </c>
      <c r="CG6" s="22">
        <f t="shared" si="9"/>
        <v>383.25</v>
      </c>
      <c r="CH6" s="22">
        <f t="shared" si="9"/>
        <v>377.72</v>
      </c>
      <c r="CI6" s="22">
        <f t="shared" si="9"/>
        <v>390.47</v>
      </c>
      <c r="CJ6" s="22">
        <f t="shared" si="9"/>
        <v>403.61</v>
      </c>
      <c r="CK6" s="21" t="str">
        <f>IF(CK7="","",IF(CK7="-","【-】","【"&amp;SUBSTITUTE(TEXT(CK7,"#,##0.00"),"-","△")&amp;"】"))</f>
        <v>【301.20】</v>
      </c>
      <c r="CL6" s="22">
        <f>IF(CL7="",NA(),CL7)</f>
        <v>32.9</v>
      </c>
      <c r="CM6" s="22">
        <f t="shared" ref="CM6:CU6" si="10">IF(CM7="",NA(),CM7)</f>
        <v>33.21</v>
      </c>
      <c r="CN6" s="22">
        <f t="shared" si="10"/>
        <v>31.23</v>
      </c>
      <c r="CO6" s="22">
        <f t="shared" si="10"/>
        <v>23.49</v>
      </c>
      <c r="CP6" s="22">
        <f t="shared" si="10"/>
        <v>23.49</v>
      </c>
      <c r="CQ6" s="22">
        <f t="shared" si="10"/>
        <v>47.95</v>
      </c>
      <c r="CR6" s="22">
        <f t="shared" si="10"/>
        <v>48.26</v>
      </c>
      <c r="CS6" s="22">
        <f t="shared" si="10"/>
        <v>48.01</v>
      </c>
      <c r="CT6" s="22">
        <f t="shared" si="10"/>
        <v>49.08</v>
      </c>
      <c r="CU6" s="22">
        <f t="shared" si="10"/>
        <v>51.46</v>
      </c>
      <c r="CV6" s="21" t="str">
        <f>IF(CV7="","",IF(CV7="-","【-】","【"&amp;SUBSTITUTE(TEXT(CV7,"#,##0.00"),"-","△")&amp;"】"))</f>
        <v>【56.42】</v>
      </c>
      <c r="CW6" s="22">
        <f>IF(CW7="",NA(),CW7)</f>
        <v>67.53</v>
      </c>
      <c r="CX6" s="22">
        <f t="shared" ref="CX6:DF6" si="11">IF(CX7="",NA(),CX7)</f>
        <v>61.56</v>
      </c>
      <c r="CY6" s="22">
        <f t="shared" si="11"/>
        <v>70.47</v>
      </c>
      <c r="CZ6" s="22">
        <f t="shared" si="11"/>
        <v>92.79</v>
      </c>
      <c r="DA6" s="22">
        <f t="shared" si="11"/>
        <v>92.79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1.84</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23434</v>
      </c>
      <c r="D7" s="24">
        <v>47</v>
      </c>
      <c r="E7" s="24">
        <v>1</v>
      </c>
      <c r="F7" s="24">
        <v>0</v>
      </c>
      <c r="G7" s="24">
        <v>0</v>
      </c>
      <c r="H7" s="24" t="s">
        <v>96</v>
      </c>
      <c r="I7" s="24" t="s">
        <v>97</v>
      </c>
      <c r="J7" s="24" t="s">
        <v>98</v>
      </c>
      <c r="K7" s="24" t="s">
        <v>99</v>
      </c>
      <c r="L7" s="24" t="s">
        <v>100</v>
      </c>
      <c r="M7" s="24" t="s">
        <v>101</v>
      </c>
      <c r="N7" s="25" t="s">
        <v>102</v>
      </c>
      <c r="O7" s="25" t="s">
        <v>103</v>
      </c>
      <c r="P7" s="25">
        <v>100</v>
      </c>
      <c r="Q7" s="25">
        <v>2200</v>
      </c>
      <c r="R7" s="25">
        <v>1301</v>
      </c>
      <c r="S7" s="25">
        <v>246.02</v>
      </c>
      <c r="T7" s="25">
        <v>5.29</v>
      </c>
      <c r="U7" s="25">
        <v>1289</v>
      </c>
      <c r="V7" s="25">
        <v>0.9</v>
      </c>
      <c r="W7" s="25">
        <v>1432.22</v>
      </c>
      <c r="X7" s="25">
        <v>44.78</v>
      </c>
      <c r="Y7" s="25">
        <v>48.33</v>
      </c>
      <c r="Z7" s="25">
        <v>47.86</v>
      </c>
      <c r="AA7" s="25">
        <v>41.95</v>
      </c>
      <c r="AB7" s="25">
        <v>39.299999999999997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5913.53</v>
      </c>
      <c r="BF7" s="25">
        <v>5931.96</v>
      </c>
      <c r="BG7" s="25">
        <v>5034.42</v>
      </c>
      <c r="BH7" s="25">
        <v>5311.09</v>
      </c>
      <c r="BI7" s="25">
        <v>5061.13</v>
      </c>
      <c r="BJ7" s="25">
        <v>1302.33</v>
      </c>
      <c r="BK7" s="25">
        <v>1274.21</v>
      </c>
      <c r="BL7" s="25">
        <v>1183.92</v>
      </c>
      <c r="BM7" s="25">
        <v>1128.72</v>
      </c>
      <c r="BN7" s="25">
        <v>1125.25</v>
      </c>
      <c r="BO7" s="25">
        <v>940.88</v>
      </c>
      <c r="BP7" s="25">
        <v>17.63</v>
      </c>
      <c r="BQ7" s="25">
        <v>15.5</v>
      </c>
      <c r="BR7" s="25">
        <v>17.399999999999999</v>
      </c>
      <c r="BS7" s="25">
        <v>13.33</v>
      </c>
      <c r="BT7" s="25">
        <v>13.48</v>
      </c>
      <c r="BU7" s="25">
        <v>40.89</v>
      </c>
      <c r="BV7" s="25">
        <v>41.25</v>
      </c>
      <c r="BW7" s="25">
        <v>42.5</v>
      </c>
      <c r="BX7" s="25">
        <v>41.84</v>
      </c>
      <c r="BY7" s="25">
        <v>41.44</v>
      </c>
      <c r="BZ7" s="25">
        <v>54.59</v>
      </c>
      <c r="CA7" s="25">
        <v>722.16</v>
      </c>
      <c r="CB7" s="25">
        <v>842.52</v>
      </c>
      <c r="CC7" s="25">
        <v>773.49</v>
      </c>
      <c r="CD7" s="25">
        <v>895.29</v>
      </c>
      <c r="CE7" s="25">
        <v>884.97</v>
      </c>
      <c r="CF7" s="25">
        <v>383.2</v>
      </c>
      <c r="CG7" s="25">
        <v>383.25</v>
      </c>
      <c r="CH7" s="25">
        <v>377.72</v>
      </c>
      <c r="CI7" s="25">
        <v>390.47</v>
      </c>
      <c r="CJ7" s="25">
        <v>403.61</v>
      </c>
      <c r="CK7" s="25">
        <v>301.2</v>
      </c>
      <c r="CL7" s="25">
        <v>32.9</v>
      </c>
      <c r="CM7" s="25">
        <v>33.21</v>
      </c>
      <c r="CN7" s="25">
        <v>31.23</v>
      </c>
      <c r="CO7" s="25">
        <v>23.49</v>
      </c>
      <c r="CP7" s="25">
        <v>23.49</v>
      </c>
      <c r="CQ7" s="25">
        <v>47.95</v>
      </c>
      <c r="CR7" s="25">
        <v>48.26</v>
      </c>
      <c r="CS7" s="25">
        <v>48.01</v>
      </c>
      <c r="CT7" s="25">
        <v>49.08</v>
      </c>
      <c r="CU7" s="25">
        <v>51.46</v>
      </c>
      <c r="CV7" s="25">
        <v>56.42</v>
      </c>
      <c r="CW7" s="25">
        <v>67.53</v>
      </c>
      <c r="CX7" s="25">
        <v>61.56</v>
      </c>
      <c r="CY7" s="25">
        <v>70.47</v>
      </c>
      <c r="CZ7" s="25">
        <v>92.79</v>
      </c>
      <c r="DA7" s="25">
        <v>92.79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1.84</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2023-02-06T05:06:35Z</cp:lastPrinted>
  <dcterms:created xsi:type="dcterms:W3CDTF">2022-12-01T01:08:54Z</dcterms:created>
  <dcterms:modified xsi:type="dcterms:W3CDTF">2023-02-22T07:33:49Z</dcterms:modified>
  <cp:category/>
</cp:coreProperties>
</file>