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192.168.133.100\産業建設課＿共有フォルダ\池田（R4～）\水道関係\R4\調査関係\★公営企業に係る経営比較分析表（令和３年度決算）の分析等について\①提出\"/>
    </mc:Choice>
  </mc:AlternateContent>
  <xr:revisionPtr revIDLastSave="0" documentId="13_ncr:1_{33B7924D-D22F-42DF-8A7D-78AF33C97FB1}" xr6:coauthVersionLast="43" xr6:coauthVersionMax="47" xr10:uidLastSave="{00000000-0000-0000-0000-000000000000}"/>
  <workbookProtection workbookAlgorithmName="SHA-512" workbookHashValue="xEgxUSEWU7LNN1fz8zhzpOn+1Kak9crmtN+6ML4rKDqQ2MoVqV7MQ6/SB7yk38mkKKj1zLnmtgYvVDIT/3Q60A==" workbookSaltValue="h9tRxkbluMZ5QPlmgvBj2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B10" i="4" s="1"/>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AL10" i="4"/>
  <c r="W10" i="4"/>
  <c r="P10" i="4"/>
  <c r="AD8" i="4"/>
</calcChain>
</file>

<file path=xl/sharedStrings.xml><?xml version="1.0" encoding="utf-8"?>
<sst xmlns="http://schemas.openxmlformats.org/spreadsheetml/2006/main" count="234" uniqueCount="118">
  <si>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</si>
  <si>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</si>
  <si>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</si>
  <si>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</si>
  <si>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</si>
  <si>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</si>
  <si>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</si>
  <si>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</si>
  <si>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</si>
  <si>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</si>
  <si>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</si>
  <si>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</si>
  <si>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</si>
  <si>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</si>
  <si>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</si>
  <si>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</si>
  <si>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</si>
  <si>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</si>
  <si>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</si>
  <si>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</si>
  <si>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</si>
  <si>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</si>
  <si>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</si>
  <si>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</si>
  <si>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</si>
  <si>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</si>
  <si>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</si>
  <si>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</si>
  <si>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</si>
  <si>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</si>
  <si>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</si>
  <si>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</si>
  <si>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</si>
  <si>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</si>
  <si>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</si>
  <si>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</si>
  <si>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</si>
  <si>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</si>
  <si>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</si>
  <si>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</si>
  <si>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</si>
  <si>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</si>
  <si>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</si>
  <si>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</si>
  <si>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</si>
  <si>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</si>
  <si>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</si>
  <si>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</si>
  <si>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</si>
  <si>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</si>
  <si>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</si>
  <si>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</si>
  <si>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</si>
  <si>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</si>
  <si>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</si>
  <si>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</si>
  <si>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</si>
  <si>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</si>
  <si>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</si>
  <si>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</si>
  <si>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</si>
  <si>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</si>
  <si>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</si>
  <si>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</si>
  <si>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</si>
  <si>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</si>
  <si>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</si>
  <si>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</si>
  <si>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</si>
  <si>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</si>
  <si>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</si>
  <si>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</si>
  <si>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</si>
  <si>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</si>
  <si>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</si>
  <si>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</si>
  <si>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</si>
  <si>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</si>
  <si>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</si>
  <si>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</si>
  <si>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</si>
  <si>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</si>
  <si>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</si>
  <si>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</si>
  <si>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</si>
  <si>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</si>
  <si>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</si>
  <si>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</si>
  <si>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</si>
  <si>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</si>
  <si>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</si>
  <si>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</si>
  <si>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</si>
  <si>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</si>
  <si>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</si>
  <si>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</si>
  <si>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風間浦村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</si>
  <si>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</si>
  <si>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</si>
  <si>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</si>
  <si>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</si>
  <si>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</si>
  <si>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</si>
  <si>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</si>
  <si>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</si>
  <si>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</si>
  <si>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</si>
  <si>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</si>
  <si>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</si>
  <si>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</si>
  <si>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</si>
  <si>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</si>
  <si>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</si>
  <si>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</si>
  <si>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</si>
  <si>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管路更新については、耐用年数を超えているものはない。しかし、老朽化と思われる漏水が多発していることから管路の点検診断を行い、老朽化対策を実施する必要がある。　　　　　　　　　　　　　　　　　　また、浄水処理施設においても老朽化が進んでおり、令和２年度から浄水場改修事業に着手している。</t>
    <rPh sb="0" eb="2">
      <t>カンロ</t>
    </rPh>
    <rPh sb="2" eb="4">
      <t>コウシン</t>
    </rPh>
    <rPh sb="10" eb="12">
      <t>タイヨウ</t>
    </rPh>
    <rPh sb="12" eb="14">
      <t>ネンスウ</t>
    </rPh>
    <rPh sb="15" eb="16">
      <t>コ</t>
    </rPh>
    <rPh sb="30" eb="33">
      <t>ロウキュウカ</t>
    </rPh>
    <rPh sb="34" eb="35">
      <t>オモ</t>
    </rPh>
    <rPh sb="38" eb="40">
      <t>ロウスイ</t>
    </rPh>
    <rPh sb="41" eb="43">
      <t>タハツ</t>
    </rPh>
    <rPh sb="51" eb="53">
      <t>カンロ</t>
    </rPh>
    <rPh sb="54" eb="56">
      <t>テンケン</t>
    </rPh>
    <rPh sb="56" eb="58">
      <t>シンダン</t>
    </rPh>
    <rPh sb="59" eb="60">
      <t>オコナ</t>
    </rPh>
    <rPh sb="62" eb="65">
      <t>ロウキュウカ</t>
    </rPh>
    <rPh sb="65" eb="67">
      <t>タイサク</t>
    </rPh>
    <rPh sb="68" eb="70">
      <t>ジッシ</t>
    </rPh>
    <rPh sb="72" eb="74">
      <t>ヒツヨウ</t>
    </rPh>
    <rPh sb="99" eb="101">
      <t>ジョウスイ</t>
    </rPh>
    <rPh sb="101" eb="103">
      <t>ショリ</t>
    </rPh>
    <rPh sb="103" eb="105">
      <t>シセツ</t>
    </rPh>
    <rPh sb="110" eb="113">
      <t>ロウキュウカ</t>
    </rPh>
    <rPh sb="114" eb="115">
      <t>スス</t>
    </rPh>
    <rPh sb="120" eb="122">
      <t>レイワ</t>
    </rPh>
    <rPh sb="123" eb="125">
      <t>ネンド</t>
    </rPh>
    <rPh sb="127" eb="130">
      <t>ジョウスイジョウ</t>
    </rPh>
    <rPh sb="130" eb="132">
      <t>カイシュウ</t>
    </rPh>
    <rPh sb="132" eb="134">
      <t>ジギョウ</t>
    </rPh>
    <rPh sb="135" eb="137">
      <t>チャクシュ</t>
    </rPh>
    <phoneticPr fontId="4"/>
  </si>
  <si>
    <t>企業債残高対給水収益比率については、令和２年度から着手している浄水場改修事業の実施により、地方債償還が増加している。　　　　　　　　　　　　　　　　　　　　　　　　　　　　　　　　　　　　　　　　　　　　　　　　　　　　　　　　　　　　　　　　　　　　　　　　　　　　　　　　　　　　　　　　　　　　　　　　　　　　　　　　　　　　　　　　　　　　　　　　　　　　　　　　　　　　　　　　　　　　　　　　　　　　　　　　　　　　　　　　　　　　　　　　　　　　　　　　　　　　　　　　　　　　　　　　　　　　　　　　　　　　　　　　　　　　　　　　　　　　　　　　　　　　　　　　　　　　　　　　　　　　　　　　　　　　　　　　　　　　　　　　　　　　　　　　　　　　　　　　　　　　　　　　　　　　　　　　　　　　　　　　　　　　　　　　　　　　　　　　　　　　　　　　　　　　　　　　　　　　　　　　　　　　　　　　　　　　　　　　　　　　　　　　　　　　　　　　　　　　　　　　　　　　　　　　　料金回収率については、令和３年８月の豪雨災害、新型コロナウイルス感染症の影響を受け、水道料金の一部及び全額を免除していることから、令和３年度の料金調定額が減少したため、滞納繰越分を含めた料金回収率が低下している。　　　　　　　　　　　　　　　給水原価は、浄水場改修事業費及び災害復旧事業費の増加により、前年度から増額となった。</t>
    <rPh sb="51" eb="53">
      <t>ゾウカ</t>
    </rPh>
    <rPh sb="516" eb="518">
      <t>レイワ</t>
    </rPh>
    <rPh sb="519" eb="520">
      <t>ネン</t>
    </rPh>
    <rPh sb="520" eb="521">
      <t>ド</t>
    </rPh>
    <rPh sb="522" eb="524">
      <t>リョウキン</t>
    </rPh>
    <rPh sb="524" eb="526">
      <t>チョウテイ</t>
    </rPh>
    <rPh sb="526" eb="527">
      <t>ガク</t>
    </rPh>
    <rPh sb="528" eb="530">
      <t>ゲンショウ</t>
    </rPh>
    <rPh sb="535" eb="537">
      <t>タイノウ</t>
    </rPh>
    <rPh sb="537" eb="539">
      <t>クリコシ</t>
    </rPh>
    <rPh sb="539" eb="540">
      <t>ブン</t>
    </rPh>
    <rPh sb="541" eb="542">
      <t>フク</t>
    </rPh>
    <rPh sb="544" eb="546">
      <t>リョウキン</t>
    </rPh>
    <rPh sb="546" eb="549">
      <t>カイシュウリツ</t>
    </rPh>
    <rPh sb="550" eb="552">
      <t>テイカ</t>
    </rPh>
    <rPh sb="578" eb="581">
      <t>ジョウスイジョウ</t>
    </rPh>
    <rPh sb="581" eb="583">
      <t>カイシュウ</t>
    </rPh>
    <rPh sb="583" eb="586">
      <t>ジギョウヒ</t>
    </rPh>
    <rPh sb="586" eb="587">
      <t>オヨ</t>
    </rPh>
    <rPh sb="588" eb="590">
      <t>サイガイ</t>
    </rPh>
    <rPh sb="590" eb="592">
      <t>フッキュウ</t>
    </rPh>
    <rPh sb="592" eb="595">
      <t>ジギョウヒ</t>
    </rPh>
    <phoneticPr fontId="4"/>
  </si>
  <si>
    <t>給水人口の減少による給水収益の低下や施設の老朽化等による維持管理費の増加が課題となっている。施設や管路の更新に係る費用については、安定した水を供給するために避けられない部分があるため、値上げを前提とした料金改定、また効率的な維持管理及び設備投資のあり方について検討する必要がある。</t>
    <rPh sb="65" eb="67">
      <t>アンテイ</t>
    </rPh>
    <rPh sb="69" eb="70">
      <t>ミズ</t>
    </rPh>
    <rPh sb="71" eb="73">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</si>
</sst>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52-4D0E-BD0B-FEB375D9942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9A52-4D0E-BD0B-FEB375D9942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64.91</c:v>
                </c:pt>
                <c:pt idx="1">
                  <c:v>61.57</c:v>
                </c:pt>
                <c:pt idx="2">
                  <c:v>59.85</c:v>
                </c:pt>
                <c:pt idx="3">
                  <c:v>63.51</c:v>
                </c:pt>
                <c:pt idx="4">
                  <c:v>58.71</c:v>
                </c:pt>
              </c:numCache>
            </c:numRef>
          </c:val>
          <c:extLst>
            <c:ext xmlns:c16="http://schemas.microsoft.com/office/drawing/2014/chart" uri="{C3380CC4-5D6E-409C-BE32-E72D297353CC}">
              <c16:uniqueId val="{00000000-749C-4137-A697-0C03D0971B7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749C-4137-A697-0C03D0971B7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71.430000000000007</c:v>
                </c:pt>
                <c:pt idx="1">
                  <c:v>71.430000000000007</c:v>
                </c:pt>
                <c:pt idx="2">
                  <c:v>71.430000000000007</c:v>
                </c:pt>
                <c:pt idx="3">
                  <c:v>71.430000000000007</c:v>
                </c:pt>
                <c:pt idx="4">
                  <c:v>71.430000000000007</c:v>
                </c:pt>
              </c:numCache>
            </c:numRef>
          </c:val>
          <c:extLst>
            <c:ext xmlns:c16="http://schemas.microsoft.com/office/drawing/2014/chart" uri="{C3380CC4-5D6E-409C-BE32-E72D297353CC}">
              <c16:uniqueId val="{00000000-6911-497F-913E-87D3A0AE8A8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6911-497F-913E-87D3A0AE8A8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52.84</c:v>
                </c:pt>
                <c:pt idx="1">
                  <c:v>51.27</c:v>
                </c:pt>
                <c:pt idx="2">
                  <c:v>48.67</c:v>
                </c:pt>
                <c:pt idx="3">
                  <c:v>50.03</c:v>
                </c:pt>
                <c:pt idx="4">
                  <c:v>49.95</c:v>
                </c:pt>
              </c:numCache>
            </c:numRef>
          </c:val>
          <c:extLst>
            <c:ext xmlns:c16="http://schemas.microsoft.com/office/drawing/2014/chart" uri="{C3380CC4-5D6E-409C-BE32-E72D297353CC}">
              <c16:uniqueId val="{00000000-4FFB-4D5A-9A52-3A6884C1AF1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4FFB-4D5A-9A52-3A6884C1AF1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B9-4158-914B-CC361C38A37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B9-4158-914B-CC361C38A37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88-42D6-8E29-57B9DFD867D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88-42D6-8E29-57B9DFD867D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6A-4FFA-8EA0-B7405336997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6A-4FFA-8EA0-B7405336997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A6-411C-A913-79BF7E5AB10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6-411C-A913-79BF7E5AB10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1173.23</c:v>
                </c:pt>
                <c:pt idx="1">
                  <c:v>1122.77</c:v>
                </c:pt>
                <c:pt idx="2">
                  <c:v>1211.23</c:v>
                </c:pt>
                <c:pt idx="3">
                  <c:v>0</c:v>
                </c:pt>
                <c:pt idx="4">
                  <c:v>3281.9</c:v>
                </c:pt>
              </c:numCache>
            </c:numRef>
          </c:val>
          <c:extLst>
            <c:ext xmlns:c16="http://schemas.microsoft.com/office/drawing/2014/chart" uri="{C3380CC4-5D6E-409C-BE32-E72D297353CC}">
              <c16:uniqueId val="{00000000-41B6-4A92-B0B4-69BA5F0C539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41B6-4A92-B0B4-69BA5F0C539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48.61</c:v>
                </c:pt>
                <c:pt idx="1">
                  <c:v>44.68</c:v>
                </c:pt>
                <c:pt idx="2">
                  <c:v>43.11</c:v>
                </c:pt>
                <c:pt idx="3" formatCode="#,##0.00;&quot;△&quot;#,##0.00">
                  <c:v>0</c:v>
                </c:pt>
                <c:pt idx="4">
                  <c:v>18.25</c:v>
                </c:pt>
              </c:numCache>
            </c:numRef>
          </c:val>
          <c:extLst>
            <c:ext xmlns:c16="http://schemas.microsoft.com/office/drawing/2014/chart" uri="{C3380CC4-5D6E-409C-BE32-E72D297353CC}">
              <c16:uniqueId val="{00000000-26A5-4B08-972E-1798EC1DE86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26A5-4B08-972E-1798EC1DE86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367.74</c:v>
                </c:pt>
                <c:pt idx="1">
                  <c:v>403.33</c:v>
                </c:pt>
                <c:pt idx="2">
                  <c:v>428.59</c:v>
                </c:pt>
                <c:pt idx="3">
                  <c:v>400.1</c:v>
                </c:pt>
                <c:pt idx="4">
                  <c:v>439.61</c:v>
                </c:pt>
              </c:numCache>
            </c:numRef>
          </c:val>
          <c:extLst>
            <c:ext xmlns:c16="http://schemas.microsoft.com/office/drawing/2014/chart" uri="{C3380CC4-5D6E-409C-BE32-E72D297353CC}">
              <c16:uniqueId val="{00000000-F8E3-44B7-85DF-476F6C20A84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8E3-44B7-85DF-476F6C20A84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6"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風間浦村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1740</v>
      </c>
      <c r="AM8" s="37"/>
      <c r="AN8" s="37"/>
      <c r="AO8" s="37"/>
      <c r="AP8" s="37"/>
      <c r="AQ8" s="37"/>
      <c r="AR8" s="37"/>
      <c r="AS8" s="37"/>
      <c r="AT8" s="38">
        <f>データ!$S$6</f>
        <v>69.459999999999994</v>
      </c>
      <c r="AU8" s="38"/>
      <c r="AV8" s="38"/>
      <c r="AW8" s="38"/>
      <c r="AX8" s="38"/>
      <c r="AY8" s="38"/>
      <c r="AZ8" s="38"/>
      <c r="BA8" s="38"/>
      <c r="BB8" s="38">
        <f>データ!$T$6</f>
        <v>25.05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99.94</v>
      </c>
      <c r="Q10" s="38"/>
      <c r="R10" s="38"/>
      <c r="S10" s="38"/>
      <c r="T10" s="38"/>
      <c r="U10" s="38"/>
      <c r="V10" s="38"/>
      <c r="W10" s="37">
        <f>データ!$Q$6</f>
        <v>3355</v>
      </c>
      <c r="X10" s="37"/>
      <c r="Y10" s="37"/>
      <c r="Z10" s="37"/>
      <c r="AA10" s="37"/>
      <c r="AB10" s="37"/>
      <c r="AC10" s="37"/>
      <c r="AD10" s="2"/>
      <c r="AE10" s="2"/>
      <c r="AF10" s="2"/>
      <c r="AG10" s="2"/>
      <c r="AH10" s="2"/>
      <c r="AI10" s="2"/>
      <c r="AJ10" s="2"/>
      <c r="AK10" s="2"/>
      <c r="AL10" s="37">
        <f>データ!$U$6</f>
        <v>1727</v>
      </c>
      <c r="AM10" s="37"/>
      <c r="AN10" s="37"/>
      <c r="AO10" s="37"/>
      <c r="AP10" s="37"/>
      <c r="AQ10" s="37"/>
      <c r="AR10" s="37"/>
      <c r="AS10" s="37"/>
      <c r="AT10" s="38">
        <f>データ!$V$6</f>
        <v>3.1</v>
      </c>
      <c r="AU10" s="38"/>
      <c r="AV10" s="38"/>
      <c r="AW10" s="38"/>
      <c r="AX10" s="38"/>
      <c r="AY10" s="38"/>
      <c r="AZ10" s="38"/>
      <c r="BA10" s="38"/>
      <c r="BB10" s="38">
        <f>データ!$W$6</f>
        <v>557.1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zbVdOG3MbSUl5fp9L9q9r9PXMPVsCJmKzN5CwJmpazPlyN9KB2PsA4+QKarMzZ3mpZTzupnC2K9uWfMzJ2DNvg==" saltValue="53F9XWyzaId0ihJXru4P8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24252</v>
      </c>
      <c r="D6" s="20">
        <f t="shared" si="3"/>
        <v>47</v>
      </c>
      <c r="E6" s="20">
        <f t="shared" si="3"/>
        <v>1</v>
      </c>
      <c r="F6" s="20">
        <f t="shared" si="3"/>
        <v>0</v>
      </c>
      <c r="G6" s="20">
        <f t="shared" si="3"/>
        <v>0</v>
      </c>
      <c r="H6" s="20" t="str">
        <f t="shared" si="3"/>
        <v>青森県　風間浦村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99.94</v>
      </c>
      <c r="Q6" s="21">
        <f t="shared" si="3"/>
        <v>3355</v>
      </c>
      <c r="R6" s="21">
        <f t="shared" si="3"/>
        <v>1740</v>
      </c>
      <c r="S6" s="21">
        <f t="shared" si="3"/>
        <v>69.459999999999994</v>
      </c>
      <c r="T6" s="21">
        <f t="shared" si="3"/>
        <v>25.05</v>
      </c>
      <c r="U6" s="21">
        <f t="shared" si="3"/>
        <v>1727</v>
      </c>
      <c r="V6" s="21">
        <f t="shared" si="3"/>
        <v>3.1</v>
      </c>
      <c r="W6" s="21">
        <f t="shared" si="3"/>
        <v>557.1</v>
      </c>
      <c r="X6" s="22">
        <f>IF(X7="",NA(),X7)</f>
        <v>52.84</v>
      </c>
      <c r="Y6" s="22">
        <f t="shared" ref="Y6:AG6" si="4">IF(Y7="",NA(),Y7)</f>
        <v>51.27</v>
      </c>
      <c r="Z6" s="22">
        <f t="shared" si="4"/>
        <v>48.67</v>
      </c>
      <c r="AA6" s="22">
        <f t="shared" si="4"/>
        <v>50.03</v>
      </c>
      <c r="AB6" s="22">
        <f t="shared" si="4"/>
        <v>49.95</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1173.23</v>
      </c>
      <c r="BF6" s="22">
        <f t="shared" ref="BF6:BN6" si="7">IF(BF7="",NA(),BF7)</f>
        <v>1122.77</v>
      </c>
      <c r="BG6" s="22">
        <f t="shared" si="7"/>
        <v>1211.23</v>
      </c>
      <c r="BH6" s="22" t="str">
        <f t="shared" si="7"/>
        <v>-</v>
      </c>
      <c r="BI6" s="22">
        <f t="shared" si="7"/>
        <v>3281.9</v>
      </c>
      <c r="BJ6" s="22">
        <f t="shared" si="7"/>
        <v>1302.33</v>
      </c>
      <c r="BK6" s="22">
        <f t="shared" si="7"/>
        <v>1274.21</v>
      </c>
      <c r="BL6" s="22">
        <f t="shared" si="7"/>
        <v>1183.92</v>
      </c>
      <c r="BM6" s="22">
        <f t="shared" si="7"/>
        <v>1128.72</v>
      </c>
      <c r="BN6" s="22">
        <f t="shared" si="7"/>
        <v>1125.25</v>
      </c>
      <c r="BO6" s="21" t="str">
        <f>IF(BO7="","",IF(BO7="-","【-】","【"&amp;SUBSTITUTE(TEXT(BO7,"#,##0.00"),"-","△")&amp;"】"))</f>
        <v>【940.88】</v>
      </c>
      <c r="BP6" s="22">
        <f>IF(BP7="",NA(),BP7)</f>
        <v>48.61</v>
      </c>
      <c r="BQ6" s="22">
        <f t="shared" ref="BQ6:BY6" si="8">IF(BQ7="",NA(),BQ7)</f>
        <v>44.68</v>
      </c>
      <c r="BR6" s="22">
        <f t="shared" si="8"/>
        <v>43.11</v>
      </c>
      <c r="BS6" s="21">
        <f t="shared" si="8"/>
        <v>0</v>
      </c>
      <c r="BT6" s="22">
        <f t="shared" si="8"/>
        <v>18.25</v>
      </c>
      <c r="BU6" s="22">
        <f t="shared" si="8"/>
        <v>40.89</v>
      </c>
      <c r="BV6" s="22">
        <f t="shared" si="8"/>
        <v>41.25</v>
      </c>
      <c r="BW6" s="22">
        <f t="shared" si="8"/>
        <v>42.5</v>
      </c>
      <c r="BX6" s="22">
        <f t="shared" si="8"/>
        <v>41.84</v>
      </c>
      <c r="BY6" s="22">
        <f t="shared" si="8"/>
        <v>41.44</v>
      </c>
      <c r="BZ6" s="21" t="str">
        <f>IF(BZ7="","",IF(BZ7="-","【-】","【"&amp;SUBSTITUTE(TEXT(BZ7,"#,##0.00"),"-","△")&amp;"】"))</f>
        <v>【54.59】</v>
      </c>
      <c r="CA6" s="22">
        <f>IF(CA7="",NA(),CA7)</f>
        <v>367.74</v>
      </c>
      <c r="CB6" s="22">
        <f t="shared" ref="CB6:CJ6" si="9">IF(CB7="",NA(),CB7)</f>
        <v>403.33</v>
      </c>
      <c r="CC6" s="22">
        <f t="shared" si="9"/>
        <v>428.59</v>
      </c>
      <c r="CD6" s="22">
        <f t="shared" si="9"/>
        <v>400.1</v>
      </c>
      <c r="CE6" s="22">
        <f t="shared" si="9"/>
        <v>439.61</v>
      </c>
      <c r="CF6" s="22">
        <f t="shared" si="9"/>
        <v>383.2</v>
      </c>
      <c r="CG6" s="22">
        <f t="shared" si="9"/>
        <v>383.25</v>
      </c>
      <c r="CH6" s="22">
        <f t="shared" si="9"/>
        <v>377.72</v>
      </c>
      <c r="CI6" s="22">
        <f t="shared" si="9"/>
        <v>390.47</v>
      </c>
      <c r="CJ6" s="22">
        <f t="shared" si="9"/>
        <v>403.61</v>
      </c>
      <c r="CK6" s="21" t="str">
        <f>IF(CK7="","",IF(CK7="-","【-】","【"&amp;SUBSTITUTE(TEXT(CK7,"#,##0.00"),"-","△")&amp;"】"))</f>
        <v>【301.20】</v>
      </c>
      <c r="CL6" s="22">
        <f>IF(CL7="",NA(),CL7)</f>
        <v>64.91</v>
      </c>
      <c r="CM6" s="22">
        <f t="shared" ref="CM6:CU6" si="10">IF(CM7="",NA(),CM7)</f>
        <v>61.57</v>
      </c>
      <c r="CN6" s="22">
        <f t="shared" si="10"/>
        <v>59.85</v>
      </c>
      <c r="CO6" s="22">
        <f t="shared" si="10"/>
        <v>63.51</v>
      </c>
      <c r="CP6" s="22">
        <f t="shared" si="10"/>
        <v>58.71</v>
      </c>
      <c r="CQ6" s="22">
        <f t="shared" si="10"/>
        <v>47.95</v>
      </c>
      <c r="CR6" s="22">
        <f t="shared" si="10"/>
        <v>48.26</v>
      </c>
      <c r="CS6" s="22">
        <f t="shared" si="10"/>
        <v>48.01</v>
      </c>
      <c r="CT6" s="22">
        <f t="shared" si="10"/>
        <v>49.08</v>
      </c>
      <c r="CU6" s="22">
        <f t="shared" si="10"/>
        <v>51.46</v>
      </c>
      <c r="CV6" s="21" t="str">
        <f>IF(CV7="","",IF(CV7="-","【-】","【"&amp;SUBSTITUTE(TEXT(CV7,"#,##0.00"),"-","△")&amp;"】"))</f>
        <v>【56.42】</v>
      </c>
      <c r="CW6" s="22">
        <f>IF(CW7="",NA(),CW7)</f>
        <v>71.430000000000007</v>
      </c>
      <c r="CX6" s="22">
        <f t="shared" ref="CX6:DF6" si="11">IF(CX7="",NA(),CX7)</f>
        <v>71.430000000000007</v>
      </c>
      <c r="CY6" s="22">
        <f t="shared" si="11"/>
        <v>71.430000000000007</v>
      </c>
      <c r="CZ6" s="22">
        <f t="shared" si="11"/>
        <v>71.430000000000007</v>
      </c>
      <c r="DA6" s="22">
        <f t="shared" si="11"/>
        <v>71.430000000000007</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24252</v>
      </c>
      <c r="D7" s="24">
        <v>47</v>
      </c>
      <c r="E7" s="24">
        <v>1</v>
      </c>
      <c r="F7" s="24">
        <v>0</v>
      </c>
      <c r="G7" s="24">
        <v>0</v>
      </c>
      <c r="H7" s="24" t="s">
        <v>96</v>
      </c>
      <c r="I7" s="24" t="s">
        <v>97</v>
      </c>
      <c r="J7" s="24" t="s">
        <v>98</v>
      </c>
      <c r="K7" s="24" t="s">
        <v>99</v>
      </c>
      <c r="L7" s="24" t="s">
        <v>100</v>
      </c>
      <c r="M7" s="24" t="s">
        <v>101</v>
      </c>
      <c r="N7" s="25" t="s">
        <v>102</v>
      </c>
      <c r="O7" s="25" t="s">
        <v>103</v>
      </c>
      <c r="P7" s="25">
        <v>99.94</v>
      </c>
      <c r="Q7" s="25">
        <v>3355</v>
      </c>
      <c r="R7" s="25">
        <v>1740</v>
      </c>
      <c r="S7" s="25">
        <v>69.459999999999994</v>
      </c>
      <c r="T7" s="25">
        <v>25.05</v>
      </c>
      <c r="U7" s="25">
        <v>1727</v>
      </c>
      <c r="V7" s="25">
        <v>3.1</v>
      </c>
      <c r="W7" s="25">
        <v>557.1</v>
      </c>
      <c r="X7" s="25">
        <v>52.84</v>
      </c>
      <c r="Y7" s="25">
        <v>51.27</v>
      </c>
      <c r="Z7" s="25">
        <v>48.67</v>
      </c>
      <c r="AA7" s="25">
        <v>50.03</v>
      </c>
      <c r="AB7" s="25">
        <v>49.95</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1173.23</v>
      </c>
      <c r="BF7" s="25">
        <v>1122.77</v>
      </c>
      <c r="BG7" s="25">
        <v>1211.23</v>
      </c>
      <c r="BH7" s="25" t="s">
        <v>102</v>
      </c>
      <c r="BI7" s="25">
        <v>3281.9</v>
      </c>
      <c r="BJ7" s="25">
        <v>1302.33</v>
      </c>
      <c r="BK7" s="25">
        <v>1274.21</v>
      </c>
      <c r="BL7" s="25">
        <v>1183.92</v>
      </c>
      <c r="BM7" s="25">
        <v>1128.72</v>
      </c>
      <c r="BN7" s="25">
        <v>1125.25</v>
      </c>
      <c r="BO7" s="25">
        <v>940.88</v>
      </c>
      <c r="BP7" s="25">
        <v>48.61</v>
      </c>
      <c r="BQ7" s="25">
        <v>44.68</v>
      </c>
      <c r="BR7" s="25">
        <v>43.11</v>
      </c>
      <c r="BS7" s="25">
        <v>0</v>
      </c>
      <c r="BT7" s="25">
        <v>18.25</v>
      </c>
      <c r="BU7" s="25">
        <v>40.89</v>
      </c>
      <c r="BV7" s="25">
        <v>41.25</v>
      </c>
      <c r="BW7" s="25">
        <v>42.5</v>
      </c>
      <c r="BX7" s="25">
        <v>41.84</v>
      </c>
      <c r="BY7" s="25">
        <v>41.44</v>
      </c>
      <c r="BZ7" s="25">
        <v>54.59</v>
      </c>
      <c r="CA7" s="25">
        <v>367.74</v>
      </c>
      <c r="CB7" s="25">
        <v>403.33</v>
      </c>
      <c r="CC7" s="25">
        <v>428.59</v>
      </c>
      <c r="CD7" s="25">
        <v>400.1</v>
      </c>
      <c r="CE7" s="25">
        <v>439.61</v>
      </c>
      <c r="CF7" s="25">
        <v>383.2</v>
      </c>
      <c r="CG7" s="25">
        <v>383.25</v>
      </c>
      <c r="CH7" s="25">
        <v>377.72</v>
      </c>
      <c r="CI7" s="25">
        <v>390.47</v>
      </c>
      <c r="CJ7" s="25">
        <v>403.61</v>
      </c>
      <c r="CK7" s="25">
        <v>301.2</v>
      </c>
      <c r="CL7" s="25">
        <v>64.91</v>
      </c>
      <c r="CM7" s="25">
        <v>61.57</v>
      </c>
      <c r="CN7" s="25">
        <v>59.85</v>
      </c>
      <c r="CO7" s="25">
        <v>63.51</v>
      </c>
      <c r="CP7" s="25">
        <v>58.71</v>
      </c>
      <c r="CQ7" s="25">
        <v>47.95</v>
      </c>
      <c r="CR7" s="25">
        <v>48.26</v>
      </c>
      <c r="CS7" s="25">
        <v>48.01</v>
      </c>
      <c r="CT7" s="25">
        <v>49.08</v>
      </c>
      <c r="CU7" s="25">
        <v>51.46</v>
      </c>
      <c r="CV7" s="25">
        <v>56.42</v>
      </c>
      <c r="CW7" s="25">
        <v>71.430000000000007</v>
      </c>
      <c r="CX7" s="25">
        <v>71.430000000000007</v>
      </c>
      <c r="CY7" s="25">
        <v>71.430000000000007</v>
      </c>
      <c r="CZ7" s="25">
        <v>71.430000000000007</v>
      </c>
      <c r="DA7" s="25">
        <v>71.430000000000007</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