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c01\共有\00_共有\25_都市計画課\02_上下水道班\07_公営企業・決算統計・経営戦略等\経営比較分析表\R03決算\"/>
    </mc:Choice>
  </mc:AlternateContent>
  <workbookProtection workbookAlgorithmName="SHA-512" workbookHashValue="/A8htCsq4hc05qQleE4BWorbwaeqd+JiawN2MKhjECyhNbZE0WNQB9DUIHhIRLpbvxztOIZXC2rkWbvjTZ4lOA==" workbookSaltValue="3Ysc0BJ7yy1lQcG4g9Rz3Q==" workbookSpinCount="100000" lockStructure="1"/>
  <bookViews>
    <workbookView xWindow="0" yWindow="0" windowWidth="20460" windowHeight="7590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<sst xmlns="http://schemas.openxmlformats.org/spreadsheetml/2006/main" count="233" uniqueCount="120">
  <si>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</si>
  <si>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</si>
  <si>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</si>
  <si>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</si>
  <si>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</si>
  <si>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</si>
  <si>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</si>
  <si>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</si>
  <si>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</si>
  <si>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</si>
  <si>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</si>
  <si>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</si>
  <si>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</si>
  <si>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</si>
  <si>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</si>
  <si>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</si>
  <si>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</si>
  <si>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</si>
  <si>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</si>
  <si>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</si>
  <si>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</si>
  <si>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</si>
  <si>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</si>
  <si>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</si>
  <si>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</si>
  <si>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</si>
  <si>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</si>
  <si>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</si>
  <si>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</si>
  <si>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</si>
  <si>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</si>
  <si>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</si>
  <si>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</si>
  <si>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</si>
  <si>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</si>
  <si>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</si>
  <si>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</si>
  <si>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</si>
  <si>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</si>
  <si>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</si>
  <si>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</si>
  <si>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</si>
  <si>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</si>
  <si>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</si>
  <si>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</si>
  <si>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</si>
  <si>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</si>
  <si>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</si>
  <si>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</si>
  <si>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</si>
  <si>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</si>
  <si>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</si>
  <si>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</si>
  <si>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</si>
  <si>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</si>
  <si>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</si>
  <si>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</si>
  <si>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</si>
  <si>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</si>
  <si>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</si>
  <si>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</si>
  <si>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</si>
  <si>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</si>
  <si>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</si>
  <si>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</si>
  <si>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</si>
  <si>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</si>
  <si>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</si>
  <si>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</si>
  <si>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</si>
  <si>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</si>
  <si>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</si>
  <si>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</si>
  <si>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</si>
  <si>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</si>
  <si>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</si>
  <si>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</si>
  <si>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</si>
  <si>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</si>
  <si>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</si>
  <si>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</si>
  <si>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</si>
  <si>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</si>
  <si>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</si>
  <si>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</si>
  <si>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</si>
  <si>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</si>
  <si>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</si>
  <si>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</si>
  <si>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</si>
  <si>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</si>
  <si>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</si>
  <si>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</si>
  <si>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</si>
  <si>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</si>
  <si>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</si>
  <si>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</si>
  <si>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五戸町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</si>
  <si>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</si>
  <si>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</si>
  <si>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</si>
  <si>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</si>
  <si>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</si>
  <si>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</si>
  <si>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</si>
  <si>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</si>
  <si>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</si>
  <si>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</si>
  <si>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</si>
  <si>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</si>
  <si>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</si>
  <si>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</si>
  <si>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</si>
  <si>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</si>
  <si>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</si>
  <si>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</si>
  <si>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</si>
  <si>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今後の経営健全化及び計画的な管路等更新事業に向け、適正な水道料金に見直していくとともに、「五戸町簡易水道事業経営戦略」を改定した上で、それに即した経営改善に取り組んでいく。</t>
    <rPh sb="0" eb="2">
      <t>コンゴ</t>
    </rPh>
    <rPh sb="3" eb="5">
      <t>ケイエイ</t>
    </rPh>
    <rPh sb="5" eb="8">
      <t>ケンゼンカ</t>
    </rPh>
    <rPh sb="8" eb="9">
      <t>オヨ</t>
    </rPh>
    <rPh sb="14" eb="16">
      <t>カンロ</t>
    </rPh>
    <rPh sb="16" eb="17">
      <t>トウ</t>
    </rPh>
    <rPh sb="17" eb="19">
      <t>コウシン</t>
    </rPh>
    <rPh sb="19" eb="21">
      <t>ジギョウ</t>
    </rPh>
    <rPh sb="22" eb="23">
      <t>ム</t>
    </rPh>
    <rPh sb="33" eb="35">
      <t>ミナオ</t>
    </rPh>
    <rPh sb="48" eb="50">
      <t>カンイ</t>
    </rPh>
    <rPh sb="50" eb="52">
      <t>スイドウ</t>
    </rPh>
    <rPh sb="64" eb="65">
      <t>ウエ</t>
    </rPh>
    <phoneticPr fontId="4"/>
  </si>
  <si>
    <t>①継続的に100%を下回る赤字経営が続いている。今後は、適正な水道料金に見直すことで経営改善を図っていく。
④今後、耐用年数を迎える管路が増え、企業債借入額も増えることが見込まれるので、更新を見据えた料金水準への見直しを行う。
⑤毎年度100%を下回っている。今後は、適正な水道料金に見直すことで改善を図っていく。
⑥有収水量1㎥当たりの給水原価は、類似団体と比較して高い数値となっているので、管理業務委託などの業務内容を再度精査し、費用削減を図っていく。
⑦継続的に類似団体平均を下回っている。今後は処理施設の統廃合及び広域連携を検討し、適切な施設稼働規模になるよう努める。
⑧継続的に80%前後の数値で推移している。今後も定期的に点検を行い、漏水箇所の早期特定に努める。</t>
    <rPh sb="1" eb="4">
      <t>ケイゾクテキ</t>
    </rPh>
    <rPh sb="10" eb="12">
      <t>シタマワ</t>
    </rPh>
    <rPh sb="13" eb="15">
      <t>アカジ</t>
    </rPh>
    <rPh sb="15" eb="17">
      <t>ケイエイ</t>
    </rPh>
    <rPh sb="18" eb="19">
      <t>ツヅ</t>
    </rPh>
    <rPh sb="28" eb="30">
      <t>テキセイ</t>
    </rPh>
    <rPh sb="31" eb="33">
      <t>スイドウ</t>
    </rPh>
    <rPh sb="33" eb="35">
      <t>リョウキン</t>
    </rPh>
    <rPh sb="42" eb="44">
      <t>ケイエイ</t>
    </rPh>
    <rPh sb="55" eb="57">
      <t>コンゴ</t>
    </rPh>
    <rPh sb="72" eb="74">
      <t>キギョウ</t>
    </rPh>
    <rPh sb="74" eb="75">
      <t>サイ</t>
    </rPh>
    <rPh sb="75" eb="77">
      <t>カリイレ</t>
    </rPh>
    <rPh sb="77" eb="78">
      <t>ガク</t>
    </rPh>
    <rPh sb="79" eb="80">
      <t>フ</t>
    </rPh>
    <rPh sb="85" eb="87">
      <t>ミコ</t>
    </rPh>
    <rPh sb="110" eb="111">
      <t>オコナ</t>
    </rPh>
    <rPh sb="115" eb="117">
      <t>マイトシ</t>
    </rPh>
    <rPh sb="117" eb="118">
      <t>ド</t>
    </rPh>
    <rPh sb="123" eb="125">
      <t>シタマワ</t>
    </rPh>
    <rPh sb="159" eb="161">
      <t>ユウシュウ</t>
    </rPh>
    <rPh sb="161" eb="163">
      <t>スイリョウ</t>
    </rPh>
    <rPh sb="165" eb="166">
      <t>ア</t>
    </rPh>
    <rPh sb="169" eb="171">
      <t>キュウスイ</t>
    </rPh>
    <rPh sb="171" eb="173">
      <t>ゲンカ</t>
    </rPh>
    <rPh sb="175" eb="177">
      <t>ルイジ</t>
    </rPh>
    <rPh sb="177" eb="179">
      <t>ダンタイ</t>
    </rPh>
    <rPh sb="180" eb="182">
      <t>ヒカク</t>
    </rPh>
    <rPh sb="184" eb="185">
      <t>タカ</t>
    </rPh>
    <rPh sb="186" eb="188">
      <t>スウチ</t>
    </rPh>
    <rPh sb="197" eb="199">
      <t>カンリ</t>
    </rPh>
    <rPh sb="199" eb="201">
      <t>ギョウム</t>
    </rPh>
    <rPh sb="217" eb="219">
      <t>ヒヨウ</t>
    </rPh>
    <rPh sb="230" eb="233">
      <t>ケイゾクテキ</t>
    </rPh>
    <rPh sb="234" eb="236">
      <t>ルイジ</t>
    </rPh>
    <rPh sb="236" eb="238">
      <t>ダンタイ</t>
    </rPh>
    <rPh sb="238" eb="240">
      <t>ヘイキン</t>
    </rPh>
    <rPh sb="241" eb="243">
      <t>シタマワ</t>
    </rPh>
    <rPh sb="290" eb="293">
      <t>ケイゾクテキ</t>
    </rPh>
    <rPh sb="300" eb="302">
      <t>スウチ</t>
    </rPh>
    <rPh sb="303" eb="305">
      <t>スイイ</t>
    </rPh>
    <rPh sb="310" eb="312">
      <t>コンゴ</t>
    </rPh>
    <rPh sb="313" eb="316">
      <t>テイキテキ</t>
    </rPh>
    <rPh sb="317" eb="319">
      <t>テンケン</t>
    </rPh>
    <rPh sb="320" eb="321">
      <t>オコナ</t>
    </rPh>
    <rPh sb="323" eb="325">
      <t>ロウスイ</t>
    </rPh>
    <rPh sb="325" eb="327">
      <t>カショ</t>
    </rPh>
    <rPh sb="328" eb="330">
      <t>ソウキ</t>
    </rPh>
    <rPh sb="330" eb="332">
      <t>トクテイ</t>
    </rPh>
    <rPh sb="333" eb="334">
      <t>ツト</t>
    </rPh>
    <phoneticPr fontId="4"/>
  </si>
  <si>
    <t>令和17年度以降に耐用年数を迎える管路が増えていくので、更新を見据えた料金水準への見直しを行いつつ、事業費を平準化し、活用可能な補助事業を最大限活用しながら計画的に更新していく。</t>
    <rPh sb="0" eb="2">
      <t>レイワ</t>
    </rPh>
    <rPh sb="4" eb="6">
      <t>ネンド</t>
    </rPh>
    <rPh sb="6" eb="8">
      <t>イコウ</t>
    </rPh>
    <rPh sb="9" eb="11">
      <t>タイヨウ</t>
    </rPh>
    <rPh sb="11" eb="13">
      <t>ネンスウ</t>
    </rPh>
    <rPh sb="14" eb="15">
      <t>ムカ</t>
    </rPh>
    <rPh sb="17" eb="19">
      <t>カンロ</t>
    </rPh>
    <rPh sb="20" eb="21">
      <t>フ</t>
    </rPh>
    <rPh sb="28" eb="30">
      <t>コウシン</t>
    </rPh>
    <rPh sb="31" eb="33">
      <t>ミス</t>
    </rPh>
    <rPh sb="35" eb="37">
      <t>リョウキン</t>
    </rPh>
    <rPh sb="37" eb="39">
      <t>スイジュン</t>
    </rPh>
    <rPh sb="41" eb="43">
      <t>ミナオ</t>
    </rPh>
    <rPh sb="45" eb="46">
      <t>オコナ</t>
    </rPh>
    <rPh sb="50" eb="53">
      <t>ジギョウヒ</t>
    </rPh>
    <rPh sb="54" eb="57">
      <t>ヘイジュンカ</t>
    </rPh>
    <rPh sb="59" eb="61">
      <t>カツヨウ</t>
    </rPh>
    <rPh sb="61" eb="63">
      <t>カノウ</t>
    </rPh>
    <rPh sb="64" eb="66">
      <t>ホジョ</t>
    </rPh>
    <rPh sb="66" eb="68">
      <t>ジギョウ</t>
    </rPh>
    <rPh sb="69" eb="72">
      <t>サイダイゲン</t>
    </rPh>
    <rPh sb="72" eb="74">
      <t>カツヨウ</t>
    </rPh>
    <rPh sb="78" eb="80">
      <t>ケイカク</t>
    </rPh>
    <rPh sb="80" eb="81">
      <t>テキ</t>
    </rPh>
    <rPh sb="82" eb="84">
      <t>コウシン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</si>
</sst>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90-48DB-82C2-C99A209B1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0.72</c:v>
                </c:pt>
                <c:pt idx="1">
                  <c:v>0.53</c:v>
                </c:pt>
                <c:pt idx="2">
                  <c:v>0.71</c:v>
                </c:pt>
                <c:pt idx="3">
                  <c:v>0.72</c:v>
                </c:pt>
                <c:pt idx="4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90-48DB-82C2-C99A209B1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47.27</c:v>
                </c:pt>
                <c:pt idx="1">
                  <c:v>42.97</c:v>
                </c:pt>
                <c:pt idx="2">
                  <c:v>43.59</c:v>
                </c:pt>
                <c:pt idx="3">
                  <c:v>41.71</c:v>
                </c:pt>
                <c:pt idx="4">
                  <c:v>40.28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DC-43A5-901D-E458AC6C1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57.3</c:v>
                </c:pt>
                <c:pt idx="1">
                  <c:v>56.76</c:v>
                </c:pt>
                <c:pt idx="2">
                  <c:v>56.04</c:v>
                </c:pt>
                <c:pt idx="3">
                  <c:v>58.52</c:v>
                </c:pt>
                <c:pt idx="4">
                  <c:v>58.88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DC-43A5-901D-E458AC6C1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78.22</c:v>
                </c:pt>
                <c:pt idx="1">
                  <c:v>85.55</c:v>
                </c:pt>
                <c:pt idx="2">
                  <c:v>85.15</c:v>
                </c:pt>
                <c:pt idx="3">
                  <c:v>86.15</c:v>
                </c:pt>
                <c:pt idx="4">
                  <c:v>85.42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4E-417F-975F-A889E1CA3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72.42</c:v>
                </c:pt>
                <c:pt idx="1">
                  <c:v>73.069999999999993</c:v>
                </c:pt>
                <c:pt idx="2">
                  <c:v>72.78</c:v>
                </c:pt>
                <c:pt idx="3">
                  <c:v>71.33</c:v>
                </c:pt>
                <c:pt idx="4">
                  <c:v>71.150000000000006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4E-417F-975F-A889E1CA3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86.76</c:v>
                </c:pt>
                <c:pt idx="1">
                  <c:v>98.29</c:v>
                </c:pt>
                <c:pt idx="2">
                  <c:v>94.71</c:v>
                </c:pt>
                <c:pt idx="3">
                  <c:v>86.01</c:v>
                </c:pt>
                <c:pt idx="4">
                  <c:v>89.13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6-4A17-939A-9321E451C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78.510000000000005</c:v>
                </c:pt>
                <c:pt idx="1">
                  <c:v>77.91</c:v>
                </c:pt>
                <c:pt idx="2">
                  <c:v>79.099999999999994</c:v>
                </c:pt>
                <c:pt idx="3">
                  <c:v>79.33</c:v>
                </c:pt>
                <c:pt idx="4">
                  <c:v>73.540000000000006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56-4A17-939A-9321E451C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0D-4FF9-927E-7C4B3FEF7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0D-4FF9-927E-7C4B3FEF7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0A-4B87-A988-389759118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0A-4B87-A988-389759118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0-4572-A3BA-86A308651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B0-4572-A3BA-86A308651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C-47E9-84CA-83A17D0D0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C-47E9-84CA-83A17D0D0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410.98</c:v>
                </c:pt>
                <c:pt idx="1">
                  <c:v>376.54</c:v>
                </c:pt>
                <c:pt idx="2">
                  <c:v>339.87</c:v>
                </c:pt>
                <c:pt idx="3">
                  <c:v>308.32</c:v>
                </c:pt>
                <c:pt idx="4">
                  <c:v>285.01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A-4F2E-8329-2D3AAFEB6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1061.58</c:v>
                </c:pt>
                <c:pt idx="1">
                  <c:v>1007.7</c:v>
                </c:pt>
                <c:pt idx="2">
                  <c:v>1018.52</c:v>
                </c:pt>
                <c:pt idx="3">
                  <c:v>949.61</c:v>
                </c:pt>
                <c:pt idx="4">
                  <c:v>918.84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9A-4F2E-8329-2D3AAFEB6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63.05</c:v>
                </c:pt>
                <c:pt idx="1">
                  <c:v>71.69</c:v>
                </c:pt>
                <c:pt idx="2">
                  <c:v>65.510000000000005</c:v>
                </c:pt>
                <c:pt idx="3">
                  <c:v>71.92</c:v>
                </c:pt>
                <c:pt idx="4">
                  <c:v>65.3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FC-4E93-8142-478416B40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58.52</c:v>
                </c:pt>
                <c:pt idx="1">
                  <c:v>59.22</c:v>
                </c:pt>
                <c:pt idx="2">
                  <c:v>58.79</c:v>
                </c:pt>
                <c:pt idx="3">
                  <c:v>58.41</c:v>
                </c:pt>
                <c:pt idx="4">
                  <c:v>58.27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FC-4E93-8142-478416B40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369.92</c:v>
                </c:pt>
                <c:pt idx="1">
                  <c:v>326</c:v>
                </c:pt>
                <c:pt idx="2">
                  <c:v>353.17</c:v>
                </c:pt>
                <c:pt idx="3">
                  <c:v>331.6</c:v>
                </c:pt>
                <c:pt idx="4">
                  <c:v>365.06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8C-4012-96BF-62701363B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296.3</c:v>
                </c:pt>
                <c:pt idx="1">
                  <c:v>292.89999999999998</c:v>
                </c:pt>
                <c:pt idx="2">
                  <c:v>298.25</c:v>
                </c:pt>
                <c:pt idx="3">
                  <c:v>303.27999999999997</c:v>
                </c:pt>
                <c:pt idx="4">
                  <c:v>303.81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C-4012-96BF-62701363B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【301.20】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64" sqref="BL64:BZ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青森県　五戸町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6" t="str">
        <f>データ!$I$6</f>
        <v>法非適用</v>
      </c>
      <c r="C8" s="66"/>
      <c r="D8" s="66"/>
      <c r="E8" s="66"/>
      <c r="F8" s="66"/>
      <c r="G8" s="66"/>
      <c r="H8" s="66"/>
      <c r="I8" s="66" t="str">
        <f>データ!$J$6</f>
        <v>水道事業</v>
      </c>
      <c r="J8" s="66"/>
      <c r="K8" s="66"/>
      <c r="L8" s="66"/>
      <c r="M8" s="66"/>
      <c r="N8" s="66"/>
      <c r="O8" s="66"/>
      <c r="P8" s="66" t="str">
        <f>データ!$K$6</f>
        <v>簡易水道事業</v>
      </c>
      <c r="Q8" s="66"/>
      <c r="R8" s="66"/>
      <c r="S8" s="66"/>
      <c r="T8" s="66"/>
      <c r="U8" s="66"/>
      <c r="V8" s="66"/>
      <c r="W8" s="66" t="str">
        <f>データ!$L$6</f>
        <v>D3</v>
      </c>
      <c r="X8" s="66"/>
      <c r="Y8" s="66"/>
      <c r="Z8" s="66"/>
      <c r="AA8" s="66"/>
      <c r="AB8" s="66"/>
      <c r="AC8" s="66"/>
      <c r="AD8" s="66" t="str">
        <f>データ!$M$6</f>
        <v>非設置</v>
      </c>
      <c r="AE8" s="66"/>
      <c r="AF8" s="66"/>
      <c r="AG8" s="66"/>
      <c r="AH8" s="66"/>
      <c r="AI8" s="66"/>
      <c r="AJ8" s="66"/>
      <c r="AK8" s="2"/>
      <c r="AL8" s="61">
        <f>データ!$R$6</f>
        <v>16388</v>
      </c>
      <c r="AM8" s="61"/>
      <c r="AN8" s="61"/>
      <c r="AO8" s="61"/>
      <c r="AP8" s="61"/>
      <c r="AQ8" s="61"/>
      <c r="AR8" s="61"/>
      <c r="AS8" s="61"/>
      <c r="AT8" s="36">
        <f>データ!$S$6</f>
        <v>177.67</v>
      </c>
      <c r="AU8" s="36"/>
      <c r="AV8" s="36"/>
      <c r="AW8" s="36"/>
      <c r="AX8" s="36"/>
      <c r="AY8" s="36"/>
      <c r="AZ8" s="36"/>
      <c r="BA8" s="36"/>
      <c r="BB8" s="36">
        <f>データ!$T$6</f>
        <v>92.24</v>
      </c>
      <c r="BC8" s="36"/>
      <c r="BD8" s="36"/>
      <c r="BE8" s="36"/>
      <c r="BF8" s="36"/>
      <c r="BG8" s="36"/>
      <c r="BH8" s="36"/>
      <c r="BI8" s="36"/>
      <c r="BJ8" s="3"/>
      <c r="BK8" s="3"/>
      <c r="BL8" s="62" t="s">
        <v>10</v>
      </c>
      <c r="BM8" s="63"/>
      <c r="BN8" s="64" t="s">
        <v>11</v>
      </c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5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3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7" t="s">
        <v>17</v>
      </c>
      <c r="AU9" s="47"/>
      <c r="AV9" s="47"/>
      <c r="AW9" s="47"/>
      <c r="AX9" s="47"/>
      <c r="AY9" s="47"/>
      <c r="AZ9" s="47"/>
      <c r="BA9" s="47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6" t="str">
        <f>データ!$N$6</f>
        <v>-</v>
      </c>
      <c r="C10" s="36"/>
      <c r="D10" s="36"/>
      <c r="E10" s="36"/>
      <c r="F10" s="36"/>
      <c r="G10" s="36"/>
      <c r="H10" s="36"/>
      <c r="I10" s="36" t="str">
        <f>データ!$O$6</f>
        <v>該当数値なし</v>
      </c>
      <c r="J10" s="36"/>
      <c r="K10" s="36"/>
      <c r="L10" s="36"/>
      <c r="M10" s="36"/>
      <c r="N10" s="36"/>
      <c r="O10" s="36"/>
      <c r="P10" s="36">
        <f>データ!$P$6</f>
        <v>16.21</v>
      </c>
      <c r="Q10" s="36"/>
      <c r="R10" s="36"/>
      <c r="S10" s="36"/>
      <c r="T10" s="36"/>
      <c r="U10" s="36"/>
      <c r="V10" s="36"/>
      <c r="W10" s="61">
        <f>データ!$Q$6</f>
        <v>3828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2"/>
      <c r="AI10" s="2"/>
      <c r="AJ10" s="2"/>
      <c r="AK10" s="2"/>
      <c r="AL10" s="61">
        <f>データ!$U$6</f>
        <v>2636</v>
      </c>
      <c r="AM10" s="61"/>
      <c r="AN10" s="61"/>
      <c r="AO10" s="61"/>
      <c r="AP10" s="61"/>
      <c r="AQ10" s="61"/>
      <c r="AR10" s="61"/>
      <c r="AS10" s="61"/>
      <c r="AT10" s="36">
        <f>データ!$V$6</f>
        <v>33.39</v>
      </c>
      <c r="AU10" s="36"/>
      <c r="AV10" s="36"/>
      <c r="AW10" s="36"/>
      <c r="AX10" s="36"/>
      <c r="AY10" s="36"/>
      <c r="AZ10" s="36"/>
      <c r="BA10" s="36"/>
      <c r="BB10" s="36">
        <f>データ!$W$6</f>
        <v>78.95</v>
      </c>
      <c r="BC10" s="36"/>
      <c r="BD10" s="36"/>
      <c r="BE10" s="36"/>
      <c r="BF10" s="36"/>
      <c r="BG10" s="36"/>
      <c r="BH10" s="36"/>
      <c r="BI10" s="36"/>
      <c r="BJ10" s="2"/>
      <c r="BK10" s="2"/>
      <c r="BL10" s="52" t="s">
        <v>21</v>
      </c>
      <c r="BM10" s="53"/>
      <c r="BN10" s="54" t="s">
        <v>22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0" t="s">
        <v>25</v>
      </c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2"/>
    </row>
    <row r="15" spans="1:78" ht="13.5" customHeight="1" x14ac:dyDescent="0.15">
      <c r="A15" s="2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6"/>
      <c r="BK15" s="2"/>
      <c r="BL15" s="33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5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7" t="s">
        <v>118</v>
      </c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7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7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7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7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7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7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7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7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7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7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7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7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7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7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7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7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7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7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7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7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7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7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7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7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7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7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7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40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0" t="s">
        <v>26</v>
      </c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2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3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5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7" t="s">
        <v>119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3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7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3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7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3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7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3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7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3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7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3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7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3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7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3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7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3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7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3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7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3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7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3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7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39"/>
    </row>
    <row r="60" spans="1:78" ht="13.5" customHeight="1" x14ac:dyDescent="0.15">
      <c r="A60" s="2"/>
      <c r="B60" s="44" t="s">
        <v>27</v>
      </c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6"/>
      <c r="BK60" s="2"/>
      <c r="BL60" s="37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39"/>
    </row>
    <row r="61" spans="1:78" ht="13.5" customHeight="1" x14ac:dyDescent="0.15">
      <c r="A61" s="2"/>
      <c r="B61" s="44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6"/>
      <c r="BK61" s="2"/>
      <c r="BL61" s="37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3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7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3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40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2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0" t="s">
        <v>28</v>
      </c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2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3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5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7" t="s">
        <v>117</v>
      </c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7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7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7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7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7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7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7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7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7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7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7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7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7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7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7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0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【73.42】</v>
      </c>
      <c r="F85" s="13" t="s">
        <v>41</v>
      </c>
      <c r="G85" s="13" t="s">
        <v>41</v>
      </c>
      <c r="H85" s="13" t="str">
        <f>データ!BO6</f>
        <v>【940.88】</v>
      </c>
      <c r="I85" s="13" t="str">
        <f>データ!BZ6</f>
        <v>【54.59】</v>
      </c>
      <c r="J85" s="13" t="str">
        <f>データ!CK6</f>
        <v>【301.20】</v>
      </c>
      <c r="K85" s="13" t="str">
        <f>データ!CV6</f>
        <v>【56.42】</v>
      </c>
      <c r="L85" s="13" t="str">
        <f>データ!DG6</f>
        <v>【71.01】</v>
      </c>
      <c r="M85" s="13" t="s">
        <v>42</v>
      </c>
      <c r="N85" s="13" t="s">
        <v>43</v>
      </c>
      <c r="O85" s="13" t="str">
        <f>データ!EN6</f>
        <v>【0.58】</v>
      </c>
    </row>
  </sheetData>
  <sheetProtection algorithmName="SHA-512" hashValue="5bgpxzWVshUnlkQkToiIPnVPTRr93aHbsX+qyKAtBNhQqPfEBmjtIluzB9PVtXh+mGvCr6TzR75DciqPO/cVHA==" saltValue="o9JjByrUxWCeVxOuQw7dIg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44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45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46</v>
      </c>
      <c r="B3" s="16" t="s">
        <v>47</v>
      </c>
      <c r="C3" s="16" t="s">
        <v>48</v>
      </c>
      <c r="D3" s="16" t="s">
        <v>49</v>
      </c>
      <c r="E3" s="16" t="s">
        <v>50</v>
      </c>
      <c r="F3" s="16" t="s">
        <v>51</v>
      </c>
      <c r="G3" s="16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5"/>
      <c r="X3" s="79" t="s">
        <v>54</v>
      </c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 t="s">
        <v>55</v>
      </c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</row>
    <row r="4" spans="1:144" x14ac:dyDescent="0.15">
      <c r="A4" s="15" t="s">
        <v>56</v>
      </c>
      <c r="B4" s="17"/>
      <c r="C4" s="17"/>
      <c r="D4" s="17"/>
      <c r="E4" s="17"/>
      <c r="F4" s="17"/>
      <c r="G4" s="17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8"/>
      <c r="X4" s="72" t="s">
        <v>57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 t="s">
        <v>58</v>
      </c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 t="s">
        <v>59</v>
      </c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 t="s">
        <v>60</v>
      </c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 t="s">
        <v>61</v>
      </c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 t="s">
        <v>62</v>
      </c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 t="s">
        <v>63</v>
      </c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 t="s">
        <v>64</v>
      </c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 t="s">
        <v>65</v>
      </c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 t="s">
        <v>66</v>
      </c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 t="s">
        <v>67</v>
      </c>
      <c r="EE4" s="72"/>
      <c r="EF4" s="72"/>
      <c r="EG4" s="72"/>
      <c r="EH4" s="72"/>
      <c r="EI4" s="72"/>
      <c r="EJ4" s="72"/>
      <c r="EK4" s="72"/>
      <c r="EL4" s="72"/>
      <c r="EM4" s="72"/>
      <c r="EN4" s="72"/>
    </row>
    <row r="5" spans="1:144" x14ac:dyDescent="0.15">
      <c r="A5" s="15" t="s">
        <v>68</v>
      </c>
      <c r="B5" s="18"/>
      <c r="C5" s="18"/>
      <c r="D5" s="18"/>
      <c r="E5" s="18"/>
      <c r="F5" s="18"/>
      <c r="G5" s="18"/>
      <c r="H5" s="19" t="s">
        <v>69</v>
      </c>
      <c r="I5" s="19" t="s">
        <v>70</v>
      </c>
      <c r="J5" s="19" t="s">
        <v>71</v>
      </c>
      <c r="K5" s="19" t="s">
        <v>72</v>
      </c>
      <c r="L5" s="19" t="s">
        <v>73</v>
      </c>
      <c r="M5" s="19" t="s">
        <v>74</v>
      </c>
      <c r="N5" s="19" t="s">
        <v>75</v>
      </c>
      <c r="O5" s="19" t="s">
        <v>76</v>
      </c>
      <c r="P5" s="19" t="s">
        <v>77</v>
      </c>
      <c r="Q5" s="19" t="s">
        <v>78</v>
      </c>
      <c r="R5" s="19" t="s">
        <v>79</v>
      </c>
      <c r="S5" s="19" t="s">
        <v>80</v>
      </c>
      <c r="T5" s="19" t="s">
        <v>81</v>
      </c>
      <c r="U5" s="19" t="s">
        <v>82</v>
      </c>
      <c r="V5" s="19" t="s">
        <v>83</v>
      </c>
      <c r="W5" s="19" t="s">
        <v>84</v>
      </c>
      <c r="X5" s="19" t="s">
        <v>85</v>
      </c>
      <c r="Y5" s="19" t="s">
        <v>86</v>
      </c>
      <c r="Z5" s="19" t="s">
        <v>87</v>
      </c>
      <c r="AA5" s="19" t="s">
        <v>88</v>
      </c>
      <c r="AB5" s="19" t="s">
        <v>89</v>
      </c>
      <c r="AC5" s="19" t="s">
        <v>90</v>
      </c>
      <c r="AD5" s="19" t="s">
        <v>91</v>
      </c>
      <c r="AE5" s="19" t="s">
        <v>92</v>
      </c>
      <c r="AF5" s="19" t="s">
        <v>93</v>
      </c>
      <c r="AG5" s="19" t="s">
        <v>94</v>
      </c>
      <c r="AH5" s="19" t="s">
        <v>29</v>
      </c>
      <c r="AI5" s="19" t="s">
        <v>85</v>
      </c>
      <c r="AJ5" s="19" t="s">
        <v>86</v>
      </c>
      <c r="AK5" s="19" t="s">
        <v>87</v>
      </c>
      <c r="AL5" s="19" t="s">
        <v>88</v>
      </c>
      <c r="AM5" s="19" t="s">
        <v>89</v>
      </c>
      <c r="AN5" s="19" t="s">
        <v>90</v>
      </c>
      <c r="AO5" s="19" t="s">
        <v>91</v>
      </c>
      <c r="AP5" s="19" t="s">
        <v>92</v>
      </c>
      <c r="AQ5" s="19" t="s">
        <v>93</v>
      </c>
      <c r="AR5" s="19" t="s">
        <v>94</v>
      </c>
      <c r="AS5" s="19" t="s">
        <v>95</v>
      </c>
      <c r="AT5" s="19" t="s">
        <v>85</v>
      </c>
      <c r="AU5" s="19" t="s">
        <v>86</v>
      </c>
      <c r="AV5" s="19" t="s">
        <v>87</v>
      </c>
      <c r="AW5" s="19" t="s">
        <v>88</v>
      </c>
      <c r="AX5" s="19" t="s">
        <v>89</v>
      </c>
      <c r="AY5" s="19" t="s">
        <v>90</v>
      </c>
      <c r="AZ5" s="19" t="s">
        <v>91</v>
      </c>
      <c r="BA5" s="19" t="s">
        <v>92</v>
      </c>
      <c r="BB5" s="19" t="s">
        <v>93</v>
      </c>
      <c r="BC5" s="19" t="s">
        <v>94</v>
      </c>
      <c r="BD5" s="19" t="s">
        <v>95</v>
      </c>
      <c r="BE5" s="19" t="s">
        <v>85</v>
      </c>
      <c r="BF5" s="19" t="s">
        <v>86</v>
      </c>
      <c r="BG5" s="19" t="s">
        <v>87</v>
      </c>
      <c r="BH5" s="19" t="s">
        <v>88</v>
      </c>
      <c r="BI5" s="19" t="s">
        <v>89</v>
      </c>
      <c r="BJ5" s="19" t="s">
        <v>90</v>
      </c>
      <c r="BK5" s="19" t="s">
        <v>91</v>
      </c>
      <c r="BL5" s="19" t="s">
        <v>92</v>
      </c>
      <c r="BM5" s="19" t="s">
        <v>93</v>
      </c>
      <c r="BN5" s="19" t="s">
        <v>94</v>
      </c>
      <c r="BO5" s="19" t="s">
        <v>95</v>
      </c>
      <c r="BP5" s="19" t="s">
        <v>85</v>
      </c>
      <c r="BQ5" s="19" t="s">
        <v>86</v>
      </c>
      <c r="BR5" s="19" t="s">
        <v>87</v>
      </c>
      <c r="BS5" s="19" t="s">
        <v>88</v>
      </c>
      <c r="BT5" s="19" t="s">
        <v>89</v>
      </c>
      <c r="BU5" s="19" t="s">
        <v>90</v>
      </c>
      <c r="BV5" s="19" t="s">
        <v>91</v>
      </c>
      <c r="BW5" s="19" t="s">
        <v>92</v>
      </c>
      <c r="BX5" s="19" t="s">
        <v>93</v>
      </c>
      <c r="BY5" s="19" t="s">
        <v>94</v>
      </c>
      <c r="BZ5" s="19" t="s">
        <v>95</v>
      </c>
      <c r="CA5" s="19" t="s">
        <v>85</v>
      </c>
      <c r="CB5" s="19" t="s">
        <v>86</v>
      </c>
      <c r="CC5" s="19" t="s">
        <v>87</v>
      </c>
      <c r="CD5" s="19" t="s">
        <v>88</v>
      </c>
      <c r="CE5" s="19" t="s">
        <v>89</v>
      </c>
      <c r="CF5" s="19" t="s">
        <v>90</v>
      </c>
      <c r="CG5" s="19" t="s">
        <v>91</v>
      </c>
      <c r="CH5" s="19" t="s">
        <v>92</v>
      </c>
      <c r="CI5" s="19" t="s">
        <v>93</v>
      </c>
      <c r="CJ5" s="19" t="s">
        <v>94</v>
      </c>
      <c r="CK5" s="19" t="s">
        <v>95</v>
      </c>
      <c r="CL5" s="19" t="s">
        <v>85</v>
      </c>
      <c r="CM5" s="19" t="s">
        <v>86</v>
      </c>
      <c r="CN5" s="19" t="s">
        <v>87</v>
      </c>
      <c r="CO5" s="19" t="s">
        <v>88</v>
      </c>
      <c r="CP5" s="19" t="s">
        <v>89</v>
      </c>
      <c r="CQ5" s="19" t="s">
        <v>90</v>
      </c>
      <c r="CR5" s="19" t="s">
        <v>91</v>
      </c>
      <c r="CS5" s="19" t="s">
        <v>92</v>
      </c>
      <c r="CT5" s="19" t="s">
        <v>93</v>
      </c>
      <c r="CU5" s="19" t="s">
        <v>94</v>
      </c>
      <c r="CV5" s="19" t="s">
        <v>95</v>
      </c>
      <c r="CW5" s="19" t="s">
        <v>85</v>
      </c>
      <c r="CX5" s="19" t="s">
        <v>86</v>
      </c>
      <c r="CY5" s="19" t="s">
        <v>87</v>
      </c>
      <c r="CZ5" s="19" t="s">
        <v>88</v>
      </c>
      <c r="DA5" s="19" t="s">
        <v>89</v>
      </c>
      <c r="DB5" s="19" t="s">
        <v>90</v>
      </c>
      <c r="DC5" s="19" t="s">
        <v>91</v>
      </c>
      <c r="DD5" s="19" t="s">
        <v>92</v>
      </c>
      <c r="DE5" s="19" t="s">
        <v>93</v>
      </c>
      <c r="DF5" s="19" t="s">
        <v>94</v>
      </c>
      <c r="DG5" s="19" t="s">
        <v>95</v>
      </c>
      <c r="DH5" s="19" t="s">
        <v>85</v>
      </c>
      <c r="DI5" s="19" t="s">
        <v>86</v>
      </c>
      <c r="DJ5" s="19" t="s">
        <v>87</v>
      </c>
      <c r="DK5" s="19" t="s">
        <v>88</v>
      </c>
      <c r="DL5" s="19" t="s">
        <v>89</v>
      </c>
      <c r="DM5" s="19" t="s">
        <v>90</v>
      </c>
      <c r="DN5" s="19" t="s">
        <v>91</v>
      </c>
      <c r="DO5" s="19" t="s">
        <v>92</v>
      </c>
      <c r="DP5" s="19" t="s">
        <v>93</v>
      </c>
      <c r="DQ5" s="19" t="s">
        <v>94</v>
      </c>
      <c r="DR5" s="19" t="s">
        <v>95</v>
      </c>
      <c r="DS5" s="19" t="s">
        <v>85</v>
      </c>
      <c r="DT5" s="19" t="s">
        <v>86</v>
      </c>
      <c r="DU5" s="19" t="s">
        <v>87</v>
      </c>
      <c r="DV5" s="19" t="s">
        <v>88</v>
      </c>
      <c r="DW5" s="19" t="s">
        <v>89</v>
      </c>
      <c r="DX5" s="19" t="s">
        <v>90</v>
      </c>
      <c r="DY5" s="19" t="s">
        <v>91</v>
      </c>
      <c r="DZ5" s="19" t="s">
        <v>92</v>
      </c>
      <c r="EA5" s="19" t="s">
        <v>93</v>
      </c>
      <c r="EB5" s="19" t="s">
        <v>94</v>
      </c>
      <c r="EC5" s="19" t="s">
        <v>95</v>
      </c>
      <c r="ED5" s="19" t="s">
        <v>85</v>
      </c>
      <c r="EE5" s="19" t="s">
        <v>86</v>
      </c>
      <c r="EF5" s="19" t="s">
        <v>87</v>
      </c>
      <c r="EG5" s="19" t="s">
        <v>88</v>
      </c>
      <c r="EH5" s="19" t="s">
        <v>89</v>
      </c>
      <c r="EI5" s="19" t="s">
        <v>90</v>
      </c>
      <c r="EJ5" s="19" t="s">
        <v>91</v>
      </c>
      <c r="EK5" s="19" t="s">
        <v>92</v>
      </c>
      <c r="EL5" s="19" t="s">
        <v>93</v>
      </c>
      <c r="EM5" s="19" t="s">
        <v>94</v>
      </c>
      <c r="EN5" s="19" t="s">
        <v>95</v>
      </c>
    </row>
    <row r="6" spans="1:144" s="23" customFormat="1" x14ac:dyDescent="0.15">
      <c r="A6" s="15" t="s">
        <v>96</v>
      </c>
      <c r="B6" s="20">
        <f>B7</f>
        <v>2021</v>
      </c>
      <c r="C6" s="20">
        <f t="shared" ref="C6:W6" si="3">C7</f>
        <v>24422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青森県　五戸町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D3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16.21</v>
      </c>
      <c r="Q6" s="21">
        <f t="shared" si="3"/>
        <v>3828</v>
      </c>
      <c r="R6" s="21">
        <f t="shared" si="3"/>
        <v>16388</v>
      </c>
      <c r="S6" s="21">
        <f t="shared" si="3"/>
        <v>177.67</v>
      </c>
      <c r="T6" s="21">
        <f t="shared" si="3"/>
        <v>92.24</v>
      </c>
      <c r="U6" s="21">
        <f t="shared" si="3"/>
        <v>2636</v>
      </c>
      <c r="V6" s="21">
        <f t="shared" si="3"/>
        <v>33.39</v>
      </c>
      <c r="W6" s="21">
        <f t="shared" si="3"/>
        <v>78.95</v>
      </c>
      <c r="X6" s="22">
        <f>IF(X7="",NA(),X7)</f>
        <v>86.76</v>
      </c>
      <c r="Y6" s="22">
        <f t="shared" ref="Y6:AG6" si="4">IF(Y7="",NA(),Y7)</f>
        <v>98.29</v>
      </c>
      <c r="Z6" s="22">
        <f t="shared" si="4"/>
        <v>94.71</v>
      </c>
      <c r="AA6" s="22">
        <f t="shared" si="4"/>
        <v>86.01</v>
      </c>
      <c r="AB6" s="22">
        <f t="shared" si="4"/>
        <v>89.13</v>
      </c>
      <c r="AC6" s="22">
        <f t="shared" si="4"/>
        <v>78.510000000000005</v>
      </c>
      <c r="AD6" s="22">
        <f t="shared" si="4"/>
        <v>77.91</v>
      </c>
      <c r="AE6" s="22">
        <f t="shared" si="4"/>
        <v>79.099999999999994</v>
      </c>
      <c r="AF6" s="22">
        <f t="shared" si="4"/>
        <v>79.33</v>
      </c>
      <c r="AG6" s="22">
        <f t="shared" si="4"/>
        <v>73.540000000000006</v>
      </c>
      <c r="AH6" s="21" t="str">
        <f>IF(AH7="","",IF(AH7="-","【-】","【"&amp;SUBSTITUTE(TEXT(AH7,"#,##0.00"),"-","△")&amp;"】"))</f>
        <v>【73.42】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410.98</v>
      </c>
      <c r="BF6" s="22">
        <f t="shared" ref="BF6:BN6" si="7">IF(BF7="",NA(),BF7)</f>
        <v>376.54</v>
      </c>
      <c r="BG6" s="22">
        <f t="shared" si="7"/>
        <v>339.87</v>
      </c>
      <c r="BH6" s="22">
        <f t="shared" si="7"/>
        <v>308.32</v>
      </c>
      <c r="BI6" s="22">
        <f t="shared" si="7"/>
        <v>285.01</v>
      </c>
      <c r="BJ6" s="22">
        <f t="shared" si="7"/>
        <v>1061.58</v>
      </c>
      <c r="BK6" s="22">
        <f t="shared" si="7"/>
        <v>1007.7</v>
      </c>
      <c r="BL6" s="22">
        <f t="shared" si="7"/>
        <v>1018.52</v>
      </c>
      <c r="BM6" s="22">
        <f t="shared" si="7"/>
        <v>949.61</v>
      </c>
      <c r="BN6" s="22">
        <f t="shared" si="7"/>
        <v>918.84</v>
      </c>
      <c r="BO6" s="21" t="str">
        <f>IF(BO7="","",IF(BO7="-","【-】","【"&amp;SUBSTITUTE(TEXT(BO7,"#,##0.00"),"-","△")&amp;"】"))</f>
        <v>【940.88】</v>
      </c>
      <c r="BP6" s="22">
        <f>IF(BP7="",NA(),BP7)</f>
        <v>63.05</v>
      </c>
      <c r="BQ6" s="22">
        <f t="shared" ref="BQ6:BY6" si="8">IF(BQ7="",NA(),BQ7)</f>
        <v>71.69</v>
      </c>
      <c r="BR6" s="22">
        <f t="shared" si="8"/>
        <v>65.510000000000005</v>
      </c>
      <c r="BS6" s="22">
        <f t="shared" si="8"/>
        <v>71.92</v>
      </c>
      <c r="BT6" s="22">
        <f t="shared" si="8"/>
        <v>65.3</v>
      </c>
      <c r="BU6" s="22">
        <f t="shared" si="8"/>
        <v>58.52</v>
      </c>
      <c r="BV6" s="22">
        <f t="shared" si="8"/>
        <v>59.22</v>
      </c>
      <c r="BW6" s="22">
        <f t="shared" si="8"/>
        <v>58.79</v>
      </c>
      <c r="BX6" s="22">
        <f t="shared" si="8"/>
        <v>58.41</v>
      </c>
      <c r="BY6" s="22">
        <f t="shared" si="8"/>
        <v>58.27</v>
      </c>
      <c r="BZ6" s="21" t="str">
        <f>IF(BZ7="","",IF(BZ7="-","【-】","【"&amp;SUBSTITUTE(TEXT(BZ7,"#,##0.00"),"-","△")&amp;"】"))</f>
        <v>【54.59】</v>
      </c>
      <c r="CA6" s="22">
        <f>IF(CA7="",NA(),CA7)</f>
        <v>369.92</v>
      </c>
      <c r="CB6" s="22">
        <f t="shared" ref="CB6:CJ6" si="9">IF(CB7="",NA(),CB7)</f>
        <v>326</v>
      </c>
      <c r="CC6" s="22">
        <f t="shared" si="9"/>
        <v>353.17</v>
      </c>
      <c r="CD6" s="22">
        <f t="shared" si="9"/>
        <v>331.6</v>
      </c>
      <c r="CE6" s="22">
        <f t="shared" si="9"/>
        <v>365.06</v>
      </c>
      <c r="CF6" s="22">
        <f t="shared" si="9"/>
        <v>296.3</v>
      </c>
      <c r="CG6" s="22">
        <f t="shared" si="9"/>
        <v>292.89999999999998</v>
      </c>
      <c r="CH6" s="22">
        <f t="shared" si="9"/>
        <v>298.25</v>
      </c>
      <c r="CI6" s="22">
        <f t="shared" si="9"/>
        <v>303.27999999999997</v>
      </c>
      <c r="CJ6" s="22">
        <f t="shared" si="9"/>
        <v>303.81</v>
      </c>
      <c r="CK6" s="21" t="str">
        <f>IF(CK7="","",IF(CK7="-","【-】","【"&amp;SUBSTITUTE(TEXT(CK7,"#,##0.00"),"-","△")&amp;"】"))</f>
        <v>【301.20】</v>
      </c>
      <c r="CL6" s="22">
        <f>IF(CL7="",NA(),CL7)</f>
        <v>47.27</v>
      </c>
      <c r="CM6" s="22">
        <f t="shared" ref="CM6:CU6" si="10">IF(CM7="",NA(),CM7)</f>
        <v>42.97</v>
      </c>
      <c r="CN6" s="22">
        <f t="shared" si="10"/>
        <v>43.59</v>
      </c>
      <c r="CO6" s="22">
        <f t="shared" si="10"/>
        <v>41.71</v>
      </c>
      <c r="CP6" s="22">
        <f t="shared" si="10"/>
        <v>40.28</v>
      </c>
      <c r="CQ6" s="22">
        <f t="shared" si="10"/>
        <v>57.3</v>
      </c>
      <c r="CR6" s="22">
        <f t="shared" si="10"/>
        <v>56.76</v>
      </c>
      <c r="CS6" s="22">
        <f t="shared" si="10"/>
        <v>56.04</v>
      </c>
      <c r="CT6" s="22">
        <f t="shared" si="10"/>
        <v>58.52</v>
      </c>
      <c r="CU6" s="22">
        <f t="shared" si="10"/>
        <v>58.88</v>
      </c>
      <c r="CV6" s="21" t="str">
        <f>IF(CV7="","",IF(CV7="-","【-】","【"&amp;SUBSTITUTE(TEXT(CV7,"#,##0.00"),"-","△")&amp;"】"))</f>
        <v>【56.42】</v>
      </c>
      <c r="CW6" s="22">
        <f>IF(CW7="",NA(),CW7)</f>
        <v>78.22</v>
      </c>
      <c r="CX6" s="22">
        <f t="shared" ref="CX6:DF6" si="11">IF(CX7="",NA(),CX7)</f>
        <v>85.55</v>
      </c>
      <c r="CY6" s="22">
        <f t="shared" si="11"/>
        <v>85.15</v>
      </c>
      <c r="CZ6" s="22">
        <f t="shared" si="11"/>
        <v>86.15</v>
      </c>
      <c r="DA6" s="22">
        <f t="shared" si="11"/>
        <v>85.42</v>
      </c>
      <c r="DB6" s="22">
        <f t="shared" si="11"/>
        <v>72.42</v>
      </c>
      <c r="DC6" s="22">
        <f t="shared" si="11"/>
        <v>73.069999999999993</v>
      </c>
      <c r="DD6" s="22">
        <f t="shared" si="11"/>
        <v>72.78</v>
      </c>
      <c r="DE6" s="22">
        <f t="shared" si="11"/>
        <v>71.33</v>
      </c>
      <c r="DF6" s="22">
        <f t="shared" si="11"/>
        <v>71.150000000000006</v>
      </c>
      <c r="DG6" s="21" t="str">
        <f>IF(DG7="","",IF(DG7="-","【-】","【"&amp;SUBSTITUTE(TEXT(DG7,"#,##0.00"),"-","△")&amp;"】"))</f>
        <v>【71.01】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0.72</v>
      </c>
      <c r="EJ6" s="22">
        <f t="shared" si="14"/>
        <v>0.53</v>
      </c>
      <c r="EK6" s="22">
        <f t="shared" si="14"/>
        <v>0.71</v>
      </c>
      <c r="EL6" s="22">
        <f t="shared" si="14"/>
        <v>0.72</v>
      </c>
      <c r="EM6" s="22">
        <f t="shared" si="14"/>
        <v>0.71</v>
      </c>
      <c r="EN6" s="21" t="str">
        <f>IF(EN7="","",IF(EN7="-","【-】","【"&amp;SUBSTITUTE(TEXT(EN7,"#,##0.00"),"-","△")&amp;"】"))</f>
        <v>【0.58】</v>
      </c>
    </row>
    <row r="7" spans="1:144" s="23" customFormat="1" x14ac:dyDescent="0.15">
      <c r="A7" s="15"/>
      <c r="B7" s="24">
        <v>2021</v>
      </c>
      <c r="C7" s="24">
        <v>24422</v>
      </c>
      <c r="D7" s="24">
        <v>47</v>
      </c>
      <c r="E7" s="24">
        <v>1</v>
      </c>
      <c r="F7" s="24">
        <v>0</v>
      </c>
      <c r="G7" s="24">
        <v>0</v>
      </c>
      <c r="H7" s="24" t="s">
        <v>97</v>
      </c>
      <c r="I7" s="24" t="s">
        <v>98</v>
      </c>
      <c r="J7" s="24" t="s">
        <v>99</v>
      </c>
      <c r="K7" s="24" t="s">
        <v>100</v>
      </c>
      <c r="L7" s="24" t="s">
        <v>101</v>
      </c>
      <c r="M7" s="24" t="s">
        <v>102</v>
      </c>
      <c r="N7" s="25" t="s">
        <v>103</v>
      </c>
      <c r="O7" s="25" t="s">
        <v>104</v>
      </c>
      <c r="P7" s="25">
        <v>16.21</v>
      </c>
      <c r="Q7" s="25">
        <v>3828</v>
      </c>
      <c r="R7" s="25">
        <v>16388</v>
      </c>
      <c r="S7" s="25">
        <v>177.67</v>
      </c>
      <c r="T7" s="25">
        <v>92.24</v>
      </c>
      <c r="U7" s="25">
        <v>2636</v>
      </c>
      <c r="V7" s="25">
        <v>33.39</v>
      </c>
      <c r="W7" s="25">
        <v>78.95</v>
      </c>
      <c r="X7" s="25">
        <v>86.76</v>
      </c>
      <c r="Y7" s="25">
        <v>98.29</v>
      </c>
      <c r="Z7" s="25">
        <v>94.71</v>
      </c>
      <c r="AA7" s="25">
        <v>86.01</v>
      </c>
      <c r="AB7" s="25">
        <v>89.13</v>
      </c>
      <c r="AC7" s="25">
        <v>78.510000000000005</v>
      </c>
      <c r="AD7" s="25">
        <v>77.91</v>
      </c>
      <c r="AE7" s="25">
        <v>79.099999999999994</v>
      </c>
      <c r="AF7" s="25">
        <v>79.33</v>
      </c>
      <c r="AG7" s="25">
        <v>73.540000000000006</v>
      </c>
      <c r="AH7" s="25">
        <v>73.42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410.98</v>
      </c>
      <c r="BF7" s="25">
        <v>376.54</v>
      </c>
      <c r="BG7" s="25">
        <v>339.87</v>
      </c>
      <c r="BH7" s="25">
        <v>308.32</v>
      </c>
      <c r="BI7" s="25">
        <v>285.01</v>
      </c>
      <c r="BJ7" s="25">
        <v>1061.58</v>
      </c>
      <c r="BK7" s="25">
        <v>1007.7</v>
      </c>
      <c r="BL7" s="25">
        <v>1018.52</v>
      </c>
      <c r="BM7" s="25">
        <v>949.61</v>
      </c>
      <c r="BN7" s="25">
        <v>918.84</v>
      </c>
      <c r="BO7" s="25">
        <v>940.88</v>
      </c>
      <c r="BP7" s="25">
        <v>63.05</v>
      </c>
      <c r="BQ7" s="25">
        <v>71.69</v>
      </c>
      <c r="BR7" s="25">
        <v>65.510000000000005</v>
      </c>
      <c r="BS7" s="25">
        <v>71.92</v>
      </c>
      <c r="BT7" s="25">
        <v>65.3</v>
      </c>
      <c r="BU7" s="25">
        <v>58.52</v>
      </c>
      <c r="BV7" s="25">
        <v>59.22</v>
      </c>
      <c r="BW7" s="25">
        <v>58.79</v>
      </c>
      <c r="BX7" s="25">
        <v>58.41</v>
      </c>
      <c r="BY7" s="25">
        <v>58.27</v>
      </c>
      <c r="BZ7" s="25">
        <v>54.59</v>
      </c>
      <c r="CA7" s="25">
        <v>369.92</v>
      </c>
      <c r="CB7" s="25">
        <v>326</v>
      </c>
      <c r="CC7" s="25">
        <v>353.17</v>
      </c>
      <c r="CD7" s="25">
        <v>331.6</v>
      </c>
      <c r="CE7" s="25">
        <v>365.06</v>
      </c>
      <c r="CF7" s="25">
        <v>296.3</v>
      </c>
      <c r="CG7" s="25">
        <v>292.89999999999998</v>
      </c>
      <c r="CH7" s="25">
        <v>298.25</v>
      </c>
      <c r="CI7" s="25">
        <v>303.27999999999997</v>
      </c>
      <c r="CJ7" s="25">
        <v>303.81</v>
      </c>
      <c r="CK7" s="25">
        <v>301.2</v>
      </c>
      <c r="CL7" s="25">
        <v>47.27</v>
      </c>
      <c r="CM7" s="25">
        <v>42.97</v>
      </c>
      <c r="CN7" s="25">
        <v>43.59</v>
      </c>
      <c r="CO7" s="25">
        <v>41.71</v>
      </c>
      <c r="CP7" s="25">
        <v>40.28</v>
      </c>
      <c r="CQ7" s="25">
        <v>57.3</v>
      </c>
      <c r="CR7" s="25">
        <v>56.76</v>
      </c>
      <c r="CS7" s="25">
        <v>56.04</v>
      </c>
      <c r="CT7" s="25">
        <v>58.52</v>
      </c>
      <c r="CU7" s="25">
        <v>58.88</v>
      </c>
      <c r="CV7" s="25">
        <v>56.42</v>
      </c>
      <c r="CW7" s="25">
        <v>78.22</v>
      </c>
      <c r="CX7" s="25">
        <v>85.55</v>
      </c>
      <c r="CY7" s="25">
        <v>85.15</v>
      </c>
      <c r="CZ7" s="25">
        <v>86.15</v>
      </c>
      <c r="DA7" s="25">
        <v>85.42</v>
      </c>
      <c r="DB7" s="25">
        <v>72.42</v>
      </c>
      <c r="DC7" s="25">
        <v>73.069999999999993</v>
      </c>
      <c r="DD7" s="25">
        <v>72.78</v>
      </c>
      <c r="DE7" s="25">
        <v>71.33</v>
      </c>
      <c r="DF7" s="25">
        <v>71.150000000000006</v>
      </c>
      <c r="DG7" s="25">
        <v>71.010000000000005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0.72</v>
      </c>
      <c r="EJ7" s="25">
        <v>0.53</v>
      </c>
      <c r="EK7" s="25">
        <v>0.71</v>
      </c>
      <c r="EL7" s="25">
        <v>0.72</v>
      </c>
      <c r="EM7" s="25">
        <v>0.71</v>
      </c>
      <c r="EN7" s="25">
        <v>0.57999999999999996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105</v>
      </c>
      <c r="C9" s="27" t="s">
        <v>106</v>
      </c>
      <c r="D9" s="27" t="s">
        <v>107</v>
      </c>
      <c r="E9" s="27" t="s">
        <v>108</v>
      </c>
      <c r="F9" s="27" t="s">
        <v>109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47</v>
      </c>
      <c r="B10" s="28">
        <f t="shared" ref="B10:C10" si="15">DATEVALUE($B7+12-B11&amp;"/1/"&amp;B12)</f>
        <v>47119</v>
      </c>
      <c r="C10" s="28">
        <f t="shared" si="15"/>
        <v>47484</v>
      </c>
      <c r="D10" s="29">
        <f>DATEVALUE($B7+12-D11&amp;"/1/"&amp;D12)</f>
        <v>47849</v>
      </c>
      <c r="E10" s="29">
        <f>DATEVALUE($B7+12-E11&amp;"/1/"&amp;E12)</f>
        <v>48215</v>
      </c>
      <c r="F10" s="29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4" x14ac:dyDescent="0.15">
      <c r="B13" t="s">
        <v>112</v>
      </c>
      <c r="C13" t="s">
        <v>113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都市計画課</cp:lastModifiedBy>
  <dcterms:created xsi:type="dcterms:W3CDTF">2022-12-01T01:08:58Z</dcterms:created>
  <dcterms:modified xsi:type="dcterms:W3CDTF">2023-02-03T04:18:27Z</dcterms:modified>
  <cp:category/>
</cp:coreProperties>
</file>