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TR-LGSHARE\04a_建設課\市町村課\R4\230110_経営比較分析表(令和3年度決算)の分析等について\230119_簡水修正\"/>
    </mc:Choice>
  </mc:AlternateContent>
  <xr:revisionPtr revIDLastSave="0" documentId="13_ncr:1_{2168E183-77B7-406C-B0C1-938B9C45E759}" xr6:coauthVersionLast="47" xr6:coauthVersionMax="47" xr10:uidLastSave="{00000000-0000-0000-0000-000000000000}"/>
  <workbookProtection workbookAlgorithmName="SHA-512" workbookHashValue="IU5DTDluLyt48ABRiPWBPmH0l/nPzHbtDNhxWVKKaSWU5Syn/ruIoTLx3FjychE8BClVZ1VFvmaEORN/IkgUAw==" workbookSaltValue="00UmsN0Ab0whMzK4QsiPj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W10" i="4" s="1"/>
  <c r="P6" i="5"/>
  <c r="P10" i="4" s="1"/>
  <c r="O6" i="5"/>
  <c r="I10" i="4" s="1"/>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<sst xmlns="http://schemas.openxmlformats.org/spreadsheetml/2006/main" count="233" uniqueCount="115">
  <si>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</si>
  <si>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</si>
  <si>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</si>
  <si>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</si>
  <si>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</si>
  <si>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</si>
  <si>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</si>
  <si>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</si>
  <si>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</si>
  <si>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</si>
  <si>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</si>
  <si>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</si>
  <si>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</si>
  <si>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</si>
  <si>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</si>
  <si>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</si>
  <si>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</si>
  <si>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</si>
  <si>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</si>
  <si>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</si>
  <si>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</si>
  <si>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</si>
  <si>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</si>
  <si>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</si>
  <si>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</si>
  <si>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</si>
  <si>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</si>
  <si>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</si>
  <si>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</si>
  <si>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</si>
  <si>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</si>
  <si>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</si>
  <si>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</si>
  <si>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</si>
  <si>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</si>
  <si>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</si>
  <si>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</si>
  <si>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</si>
  <si>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</si>
  <si>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</si>
  <si>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</si>
  <si>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</si>
  <si>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</si>
  <si>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</si>
  <si>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</si>
  <si>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</si>
  <si>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</si>
  <si>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</si>
  <si>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</si>
  <si>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</si>
  <si>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</si>
  <si>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</si>
  <si>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</si>
  <si>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</si>
  <si>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</si>
  <si>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</si>
  <si>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</si>
  <si>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</si>
  <si>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</si>
  <si>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</si>
  <si>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</si>
  <si>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</si>
  <si>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</si>
  <si>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</si>
  <si>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</si>
  <si>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</si>
  <si>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</si>
  <si>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</si>
  <si>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</si>
  <si>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</si>
  <si>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</si>
  <si>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</si>
  <si>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</si>
  <si>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</si>
  <si>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</si>
  <si>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</si>
  <si>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</si>
  <si>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</si>
  <si>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</si>
  <si>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</si>
  <si>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</si>
  <si>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</si>
  <si>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</si>
  <si>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</si>
  <si>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</si>
  <si>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</si>
  <si>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</si>
  <si>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</si>
  <si>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</si>
  <si>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</si>
  <si>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</si>
  <si>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</si>
  <si>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</si>
  <si>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</si>
  <si>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</si>
  <si>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</si>
  <si>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</si>
  <si>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</si>
  <si>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</si>
  <si>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</si>
  <si>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</si>
  <si>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</si>
  <si>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</si>
  <si>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</si>
  <si>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</si>
  <si>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</si>
  <si>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</si>
  <si>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</si>
  <si>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</si>
  <si>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</si>
  <si>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</si>
  <si>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</si>
  <si>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t>
    </r>
    <r>
      <rPr>
        <sz val="11"/>
        <rFont val="ＭＳ ゴシック"/>
        <family val="3"/>
        <charset val="128"/>
      </rPr>
      <t>収益的収支比率は、類似団体平均より低くなっている。理由として、地方債償還の減少により平成28年度までは改善傾向にあったが、平成27年度から平成30年度の期間で簡易水道統合事業を実施したことによる影響が表れ始めている。</t>
    </r>
    <r>
      <rPr>
        <sz val="11"/>
        <color theme="1"/>
        <rFont val="ＭＳ ゴシック"/>
        <family val="3"/>
        <charset val="128"/>
      </rPr>
      <t xml:space="preserve">
 企業債残高対給水収益比率は、類似団体平均と同水準か高くなっている。企業債残高は平成30年度がピークなのに対し、料金収入は令和2年度から増収となっているため、比率の差が生じている。今後は、企業債残高が減少傾向にあると見込んでいるが、設備の更新等を視野に入れ、適切な料金収入になるよう経営基盤の強化を図る必要がある。
　料金回収率は、類似団体平均値より高いものの、依然として一般会計操出金に依存している状態である。
また、令和3年度は前年度までより修繕費用が増加し供給単価の増加に起因している。健全な経営を図るため適切な料金設定になるよう努めなければならない。
  給水原価は、滅菌のみの施設が多く、類似団体と比較して低くなっているが、令和3年度は修繕費用が増加したことにより給水原価が高くなったと考えられる。
 施設利用率については、簡易水道統合事業等の実施により類似団体平均値より高くなっている。
 有収率については、管路施設が比較的新しいことから類似団体平均値より概ね良好である。
 </t>
    </r>
    <rPh sb="1" eb="4">
      <t>シュウエキテキ</t>
    </rPh>
    <rPh sb="18" eb="19">
      <t>ヒク</t>
    </rPh>
    <rPh sb="26" eb="28">
      <t>リユウ</t>
    </rPh>
    <rPh sb="70" eb="72">
      <t>ヘイセイ</t>
    </rPh>
    <rPh sb="74" eb="75">
      <t>ネン</t>
    </rPh>
    <rPh sb="75" eb="76">
      <t>ド</t>
    </rPh>
    <rPh sb="77" eb="79">
      <t>キカン</t>
    </rPh>
    <rPh sb="98" eb="100">
      <t>エイキョウ</t>
    </rPh>
    <rPh sb="101" eb="102">
      <t>アラワ</t>
    </rPh>
    <rPh sb="103" eb="104">
      <t>ハジ</t>
    </rPh>
    <rPh sb="136" eb="137">
      <t>タカ</t>
    </rPh>
    <rPh sb="144" eb="147">
      <t>キギョウサイ</t>
    </rPh>
    <rPh sb="147" eb="149">
      <t>ザンダカ</t>
    </rPh>
    <rPh sb="150" eb="152">
      <t>ヘイセイ</t>
    </rPh>
    <rPh sb="154" eb="156">
      <t>ネンド</t>
    </rPh>
    <rPh sb="163" eb="164">
      <t>タイ</t>
    </rPh>
    <rPh sb="166" eb="170">
      <t>リョウキンシュウニュウ</t>
    </rPh>
    <rPh sb="171" eb="173">
      <t>レイワ</t>
    </rPh>
    <rPh sb="174" eb="176">
      <t>ネンド</t>
    </rPh>
    <rPh sb="178" eb="180">
      <t>ゾウシュウ</t>
    </rPh>
    <rPh sb="189" eb="191">
      <t>ヒリツ</t>
    </rPh>
    <rPh sb="192" eb="193">
      <t>サ</t>
    </rPh>
    <rPh sb="194" eb="195">
      <t>ショウ</t>
    </rPh>
    <rPh sb="200" eb="202">
      <t>コンゴ</t>
    </rPh>
    <rPh sb="204" eb="209">
      <t>キギョウサイザンダカ</t>
    </rPh>
    <rPh sb="210" eb="214">
      <t>ゲンショウケイコウ</t>
    </rPh>
    <rPh sb="218" eb="220">
      <t>ミコ</t>
    </rPh>
    <rPh sb="226" eb="228">
      <t>セツビ</t>
    </rPh>
    <rPh sb="229" eb="231">
      <t>コウシン</t>
    </rPh>
    <rPh sb="231" eb="232">
      <t>トウ</t>
    </rPh>
    <rPh sb="233" eb="235">
      <t>シヤ</t>
    </rPh>
    <rPh sb="236" eb="237">
      <t>イ</t>
    </rPh>
    <rPh sb="239" eb="241">
      <t>テキセツ</t>
    </rPh>
    <rPh sb="242" eb="246">
      <t>リョウキンシュウニュウ</t>
    </rPh>
    <rPh sb="251" eb="255">
      <t>ケイエイキバン</t>
    </rPh>
    <rPh sb="256" eb="258">
      <t>キョウカ</t>
    </rPh>
    <rPh sb="259" eb="260">
      <t>ハカ</t>
    </rPh>
    <rPh sb="261" eb="263">
      <t>ヒツヨウ</t>
    </rPh>
    <rPh sb="269" eb="274">
      <t>リョウキンカイシュウリツ</t>
    </rPh>
    <rPh sb="276" eb="283">
      <t>ルイジダンタイヘイキンチ</t>
    </rPh>
    <rPh sb="285" eb="286">
      <t>タカ</t>
    </rPh>
    <rPh sb="291" eb="293">
      <t>イゼン</t>
    </rPh>
    <rPh sb="296" eb="300">
      <t>イッパンカイケイ</t>
    </rPh>
    <rPh sb="300" eb="303">
      <t>クリダシキン</t>
    </rPh>
    <rPh sb="304" eb="306">
      <t>イゾン</t>
    </rPh>
    <rPh sb="310" eb="312">
      <t>ジョウタイ</t>
    </rPh>
    <rPh sb="320" eb="322">
      <t>レイワ</t>
    </rPh>
    <rPh sb="323" eb="325">
      <t>ネンド</t>
    </rPh>
    <rPh sb="326" eb="328">
      <t>ゼンネン</t>
    </rPh>
    <rPh sb="328" eb="329">
      <t>ド</t>
    </rPh>
    <rPh sb="333" eb="337">
      <t>シュウゼンヒヨウ</t>
    </rPh>
    <rPh sb="338" eb="340">
      <t>ゾウカ</t>
    </rPh>
    <rPh sb="341" eb="345">
      <t>キョウキュウタンカ</t>
    </rPh>
    <rPh sb="346" eb="348">
      <t>ゾウカ</t>
    </rPh>
    <rPh sb="349" eb="351">
      <t>キイン</t>
    </rPh>
    <rPh sb="356" eb="358">
      <t>ケンゼン</t>
    </rPh>
    <rPh sb="359" eb="361">
      <t>ケイエイ</t>
    </rPh>
    <rPh sb="362" eb="363">
      <t>ハカ</t>
    </rPh>
    <rPh sb="366" eb="368">
      <t>テキセツ</t>
    </rPh>
    <rPh sb="369" eb="371">
      <t>リョウキン</t>
    </rPh>
    <rPh sb="371" eb="373">
      <t>セッテイ</t>
    </rPh>
    <rPh sb="378" eb="379">
      <t>ツト</t>
    </rPh>
    <rPh sb="409" eb="411">
      <t>ルイジ</t>
    </rPh>
    <rPh sb="411" eb="413">
      <t>ダンタイ</t>
    </rPh>
    <rPh sb="414" eb="416">
      <t>ヒカク</t>
    </rPh>
    <rPh sb="418" eb="419">
      <t>ヒク</t>
    </rPh>
    <rPh sb="427" eb="429">
      <t>レイワ</t>
    </rPh>
    <rPh sb="430" eb="432">
      <t>ネンド</t>
    </rPh>
    <rPh sb="433" eb="437">
      <t>シュウゼンヒヨウ</t>
    </rPh>
    <rPh sb="438" eb="440">
      <t>ゾウカ</t>
    </rPh>
    <rPh sb="447" eb="451">
      <t>キュウスイゲンカ</t>
    </rPh>
    <rPh sb="452" eb="453">
      <t>タカ</t>
    </rPh>
    <rPh sb="458" eb="459">
      <t>カンガ</t>
    </rPh>
    <rPh sb="496" eb="499">
      <t>ヘイキンチ</t>
    </rPh>
    <rPh sb="501" eb="502">
      <t>タカ</t>
    </rPh>
    <phoneticPr fontId="4"/>
  </si>
  <si>
    <r>
      <t>管路施設は、建設から10年から25年程度の経過であり更新時期には至っていない。今後は需要度や経過年数を踏まえて、管路の点検診断を実施し適切な時期に管路の老朽化対策を推し進める必要がある。
　機械・電気設備については、15年以上経過しているもの</t>
    </r>
    <r>
      <rPr>
        <sz val="11"/>
        <rFont val="ＭＳ ゴシック"/>
        <family val="3"/>
        <charset val="128"/>
      </rPr>
      <t>も</t>
    </r>
    <r>
      <rPr>
        <sz val="11"/>
        <color theme="1"/>
        <rFont val="ＭＳ ゴシック"/>
        <family val="3"/>
        <charset val="128"/>
      </rPr>
      <t>あり、計画的な更新や長寿命化を図る必要がある。</t>
    </r>
    <rPh sb="0" eb="1">
      <t>カン</t>
    </rPh>
    <phoneticPr fontId="4"/>
  </si>
  <si>
    <r>
      <t>　過疎化や</t>
    </r>
    <r>
      <rPr>
        <sz val="11"/>
        <rFont val="ＭＳ ゴシック"/>
        <family val="3"/>
        <charset val="128"/>
      </rPr>
      <t>少子高齢化</t>
    </r>
    <r>
      <rPr>
        <sz val="11"/>
        <color theme="1"/>
        <rFont val="ＭＳ ゴシック"/>
        <family val="3"/>
        <charset val="128"/>
      </rPr>
      <t xml:space="preserve">により、水需要が減少しているため、今後料金体系の見直しや施設の統廃合により、給水収益の改善を図る必要がある。
　水道施設は比較的新しい施設が多いものの、建設から40年程度経過する施設もあることから、維持管理コストの低減のために更新事業を適切に実施し、水の安全対策を確実に進める必要がある。
　施設整備に当たっては、建設費・維持費等の最小化に留意するとともに、財政規模に合わせた投資額や平準化に努める。また、これらを盛り込み、経営戦略を改定する。
</t>
    </r>
    <rPh sb="7" eb="10">
      <t>コウレイカ</t>
    </rPh>
    <rPh sb="217" eb="218">
      <t>モ</t>
    </rPh>
    <rPh sb="219" eb="220">
      <t>コ</t>
    </rPh>
    <rPh sb="222" eb="226">
      <t>ケイエイセンリャク</t>
    </rPh>
    <rPh sb="227" eb="22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</si>
</sst>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2E-48B3-B334-10CD3BE35E7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DA2E-48B3-B334-10CD3BE35E7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50.74</c:v>
                </c:pt>
                <c:pt idx="1">
                  <c:v>51.28</c:v>
                </c:pt>
                <c:pt idx="2">
                  <c:v>53.55</c:v>
                </c:pt>
                <c:pt idx="3">
                  <c:v>53.33</c:v>
                </c:pt>
                <c:pt idx="4">
                  <c:v>53.31</c:v>
                </c:pt>
              </c:numCache>
            </c:numRef>
          </c:val>
          <c:extLst>
            <c:ext xmlns:c16="http://schemas.microsoft.com/office/drawing/2014/chart" uri="{C3380CC4-5D6E-409C-BE32-E72D297353CC}">
              <c16:uniqueId val="{00000000-6F77-433B-BB2E-F3748E4D0CC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6F77-433B-BB2E-F3748E4D0CC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88.26</c:v>
                </c:pt>
                <c:pt idx="1">
                  <c:v>86.28</c:v>
                </c:pt>
                <c:pt idx="2">
                  <c:v>79.05</c:v>
                </c:pt>
                <c:pt idx="3">
                  <c:v>85.37</c:v>
                </c:pt>
                <c:pt idx="4">
                  <c:v>82.89</c:v>
                </c:pt>
              </c:numCache>
            </c:numRef>
          </c:val>
          <c:extLst>
            <c:ext xmlns:c16="http://schemas.microsoft.com/office/drawing/2014/chart" uri="{C3380CC4-5D6E-409C-BE32-E72D297353CC}">
              <c16:uniqueId val="{00000000-C412-4A6F-98CD-15702EA4EA1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C412-4A6F-98CD-15702EA4EA1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68.44</c:v>
                </c:pt>
                <c:pt idx="1">
                  <c:v>66.459999999999994</c:v>
                </c:pt>
                <c:pt idx="2">
                  <c:v>59.61</c:v>
                </c:pt>
                <c:pt idx="3">
                  <c:v>54.68</c:v>
                </c:pt>
                <c:pt idx="4">
                  <c:v>41.73</c:v>
                </c:pt>
              </c:numCache>
            </c:numRef>
          </c:val>
          <c:extLst>
            <c:ext xmlns:c16="http://schemas.microsoft.com/office/drawing/2014/chart" uri="{C3380CC4-5D6E-409C-BE32-E72D297353CC}">
              <c16:uniqueId val="{00000000-1B90-4A09-BB05-F6F2E2774F7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B90-4A09-BB05-F6F2E2774F7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10-449A-B925-F4C9E030CAF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10-449A-B925-F4C9E030CAF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10-43FB-AC27-3289E6C4460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10-43FB-AC27-3289E6C4460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6A-4D5E-A425-808239F3490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A-4D5E-A425-808239F3490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6-4D2E-88F0-B91BC43F929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6-4D2E-88F0-B91BC43F929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1289.6099999999999</c:v>
                </c:pt>
                <c:pt idx="1">
                  <c:v>1323.11</c:v>
                </c:pt>
                <c:pt idx="2">
                  <c:v>1310.51</c:v>
                </c:pt>
                <c:pt idx="3">
                  <c:v>1120.0999999999999</c:v>
                </c:pt>
                <c:pt idx="4">
                  <c:v>1121.47</c:v>
                </c:pt>
              </c:numCache>
            </c:numRef>
          </c:val>
          <c:extLst>
            <c:ext xmlns:c16="http://schemas.microsoft.com/office/drawing/2014/chart" uri="{C3380CC4-5D6E-409C-BE32-E72D297353CC}">
              <c16:uniqueId val="{00000000-3F9B-4B1D-91C2-4D655F3C146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F9B-4B1D-91C2-4D655F3C146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61.31</c:v>
                </c:pt>
                <c:pt idx="1">
                  <c:v>59.61</c:v>
                </c:pt>
                <c:pt idx="2">
                  <c:v>53.52</c:v>
                </c:pt>
                <c:pt idx="3">
                  <c:v>49.98</c:v>
                </c:pt>
                <c:pt idx="4">
                  <c:v>38.25</c:v>
                </c:pt>
              </c:numCache>
            </c:numRef>
          </c:val>
          <c:extLst>
            <c:ext xmlns:c16="http://schemas.microsoft.com/office/drawing/2014/chart" uri="{C3380CC4-5D6E-409C-BE32-E72D297353CC}">
              <c16:uniqueId val="{00000000-507F-4E61-A8AC-FC9B97A1C9E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507F-4E61-A8AC-FC9B97A1C9E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250.65</c:v>
                </c:pt>
                <c:pt idx="1">
                  <c:v>258.35000000000002</c:v>
                </c:pt>
                <c:pt idx="2">
                  <c:v>293.61</c:v>
                </c:pt>
                <c:pt idx="3">
                  <c:v>325.81</c:v>
                </c:pt>
                <c:pt idx="4">
                  <c:v>411.14</c:v>
                </c:pt>
              </c:numCache>
            </c:numRef>
          </c:val>
          <c:extLst>
            <c:ext xmlns:c16="http://schemas.microsoft.com/office/drawing/2014/chart" uri="{C3380CC4-5D6E-409C-BE32-E72D297353CC}">
              <c16:uniqueId val="{00000000-4218-4044-8C30-C69403A1C6C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218-4044-8C30-C69403A1C6C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新郷村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2300</v>
      </c>
      <c r="AM8" s="37"/>
      <c r="AN8" s="37"/>
      <c r="AO8" s="37"/>
      <c r="AP8" s="37"/>
      <c r="AQ8" s="37"/>
      <c r="AR8" s="37"/>
      <c r="AS8" s="37"/>
      <c r="AT8" s="38">
        <f>データ!$S$6</f>
        <v>150.77000000000001</v>
      </c>
      <c r="AU8" s="38"/>
      <c r="AV8" s="38"/>
      <c r="AW8" s="38"/>
      <c r="AX8" s="38"/>
      <c r="AY8" s="38"/>
      <c r="AZ8" s="38"/>
      <c r="BA8" s="38"/>
      <c r="BB8" s="38">
        <f>データ!$T$6</f>
        <v>15.26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62.5</v>
      </c>
      <c r="Q10" s="38"/>
      <c r="R10" s="38"/>
      <c r="S10" s="38"/>
      <c r="T10" s="38"/>
      <c r="U10" s="38"/>
      <c r="V10" s="38"/>
      <c r="W10" s="37">
        <f>データ!$Q$6</f>
        <v>3080</v>
      </c>
      <c r="X10" s="37"/>
      <c r="Y10" s="37"/>
      <c r="Z10" s="37"/>
      <c r="AA10" s="37"/>
      <c r="AB10" s="37"/>
      <c r="AC10" s="37"/>
      <c r="AD10" s="2"/>
      <c r="AE10" s="2"/>
      <c r="AF10" s="2"/>
      <c r="AG10" s="2"/>
      <c r="AH10" s="2"/>
      <c r="AI10" s="2"/>
      <c r="AJ10" s="2"/>
      <c r="AK10" s="2"/>
      <c r="AL10" s="37">
        <f>データ!$U$6</f>
        <v>1420</v>
      </c>
      <c r="AM10" s="37"/>
      <c r="AN10" s="37"/>
      <c r="AO10" s="37"/>
      <c r="AP10" s="37"/>
      <c r="AQ10" s="37"/>
      <c r="AR10" s="37"/>
      <c r="AS10" s="37"/>
      <c r="AT10" s="38">
        <f>データ!$V$6</f>
        <v>7.64</v>
      </c>
      <c r="AU10" s="38"/>
      <c r="AV10" s="38"/>
      <c r="AW10" s="38"/>
      <c r="AX10" s="38"/>
      <c r="AY10" s="38"/>
      <c r="AZ10" s="38"/>
      <c r="BA10" s="38"/>
      <c r="BB10" s="38">
        <f>データ!$W$6</f>
        <v>185.86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112</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KMGIXR3okM+nPfudqliW5CUghvY+Sq4ibK5Uh8mrBYzjwYaS/7P0p28M+/LfrgtzIjmfqanmwH4y5PYPdnfn3A==" saltValue="rOvutSm6KnCRQt5Ly1ega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24503</v>
      </c>
      <c r="D6" s="20">
        <f t="shared" si="3"/>
        <v>47</v>
      </c>
      <c r="E6" s="20">
        <f t="shared" si="3"/>
        <v>1</v>
      </c>
      <c r="F6" s="20">
        <f t="shared" si="3"/>
        <v>0</v>
      </c>
      <c r="G6" s="20">
        <f t="shared" si="3"/>
        <v>0</v>
      </c>
      <c r="H6" s="20" t="str">
        <f t="shared" si="3"/>
        <v>青森県　新郷村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62.5</v>
      </c>
      <c r="Q6" s="21">
        <f t="shared" si="3"/>
        <v>3080</v>
      </c>
      <c r="R6" s="21">
        <f t="shared" si="3"/>
        <v>2300</v>
      </c>
      <c r="S6" s="21">
        <f t="shared" si="3"/>
        <v>150.77000000000001</v>
      </c>
      <c r="T6" s="21">
        <f t="shared" si="3"/>
        <v>15.26</v>
      </c>
      <c r="U6" s="21">
        <f t="shared" si="3"/>
        <v>1420</v>
      </c>
      <c r="V6" s="21">
        <f t="shared" si="3"/>
        <v>7.64</v>
      </c>
      <c r="W6" s="21">
        <f t="shared" si="3"/>
        <v>185.86</v>
      </c>
      <c r="X6" s="22">
        <f>IF(X7="",NA(),X7)</f>
        <v>68.44</v>
      </c>
      <c r="Y6" s="22">
        <f t="shared" ref="Y6:AG6" si="4">IF(Y7="",NA(),Y7)</f>
        <v>66.459999999999994</v>
      </c>
      <c r="Z6" s="22">
        <f t="shared" si="4"/>
        <v>59.61</v>
      </c>
      <c r="AA6" s="22">
        <f t="shared" si="4"/>
        <v>54.68</v>
      </c>
      <c r="AB6" s="22">
        <f t="shared" si="4"/>
        <v>41.73</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1289.6099999999999</v>
      </c>
      <c r="BF6" s="22">
        <f t="shared" ref="BF6:BN6" si="7">IF(BF7="",NA(),BF7)</f>
        <v>1323.11</v>
      </c>
      <c r="BG6" s="22">
        <f t="shared" si="7"/>
        <v>1310.51</v>
      </c>
      <c r="BH6" s="22">
        <f t="shared" si="7"/>
        <v>1120.0999999999999</v>
      </c>
      <c r="BI6" s="22">
        <f t="shared" si="7"/>
        <v>1121.47</v>
      </c>
      <c r="BJ6" s="22">
        <f t="shared" si="7"/>
        <v>1302.33</v>
      </c>
      <c r="BK6" s="22">
        <f t="shared" si="7"/>
        <v>1274.21</v>
      </c>
      <c r="BL6" s="22">
        <f t="shared" si="7"/>
        <v>1183.92</v>
      </c>
      <c r="BM6" s="22">
        <f t="shared" si="7"/>
        <v>1128.72</v>
      </c>
      <c r="BN6" s="22">
        <f t="shared" si="7"/>
        <v>1125.25</v>
      </c>
      <c r="BO6" s="21" t="str">
        <f>IF(BO7="","",IF(BO7="-","【-】","【"&amp;SUBSTITUTE(TEXT(BO7,"#,##0.00"),"-","△")&amp;"】"))</f>
        <v>【940.88】</v>
      </c>
      <c r="BP6" s="22">
        <f>IF(BP7="",NA(),BP7)</f>
        <v>61.31</v>
      </c>
      <c r="BQ6" s="22">
        <f t="shared" ref="BQ6:BY6" si="8">IF(BQ7="",NA(),BQ7)</f>
        <v>59.61</v>
      </c>
      <c r="BR6" s="22">
        <f t="shared" si="8"/>
        <v>53.52</v>
      </c>
      <c r="BS6" s="22">
        <f t="shared" si="8"/>
        <v>49.98</v>
      </c>
      <c r="BT6" s="22">
        <f t="shared" si="8"/>
        <v>38.25</v>
      </c>
      <c r="BU6" s="22">
        <f t="shared" si="8"/>
        <v>40.89</v>
      </c>
      <c r="BV6" s="22">
        <f t="shared" si="8"/>
        <v>41.25</v>
      </c>
      <c r="BW6" s="22">
        <f t="shared" si="8"/>
        <v>42.5</v>
      </c>
      <c r="BX6" s="22">
        <f t="shared" si="8"/>
        <v>41.84</v>
      </c>
      <c r="BY6" s="22">
        <f t="shared" si="8"/>
        <v>41.44</v>
      </c>
      <c r="BZ6" s="21" t="str">
        <f>IF(BZ7="","",IF(BZ7="-","【-】","【"&amp;SUBSTITUTE(TEXT(BZ7,"#,##0.00"),"-","△")&amp;"】"))</f>
        <v>【54.59】</v>
      </c>
      <c r="CA6" s="22">
        <f>IF(CA7="",NA(),CA7)</f>
        <v>250.65</v>
      </c>
      <c r="CB6" s="22">
        <f t="shared" ref="CB6:CJ6" si="9">IF(CB7="",NA(),CB7)</f>
        <v>258.35000000000002</v>
      </c>
      <c r="CC6" s="22">
        <f t="shared" si="9"/>
        <v>293.61</v>
      </c>
      <c r="CD6" s="22">
        <f t="shared" si="9"/>
        <v>325.81</v>
      </c>
      <c r="CE6" s="22">
        <f t="shared" si="9"/>
        <v>411.14</v>
      </c>
      <c r="CF6" s="22">
        <f t="shared" si="9"/>
        <v>383.2</v>
      </c>
      <c r="CG6" s="22">
        <f t="shared" si="9"/>
        <v>383.25</v>
      </c>
      <c r="CH6" s="22">
        <f t="shared" si="9"/>
        <v>377.72</v>
      </c>
      <c r="CI6" s="22">
        <f t="shared" si="9"/>
        <v>390.47</v>
      </c>
      <c r="CJ6" s="22">
        <f t="shared" si="9"/>
        <v>403.61</v>
      </c>
      <c r="CK6" s="21" t="str">
        <f>IF(CK7="","",IF(CK7="-","【-】","【"&amp;SUBSTITUTE(TEXT(CK7,"#,##0.00"),"-","△")&amp;"】"))</f>
        <v>【301.20】</v>
      </c>
      <c r="CL6" s="22">
        <f>IF(CL7="",NA(),CL7)</f>
        <v>50.74</v>
      </c>
      <c r="CM6" s="22">
        <f t="shared" ref="CM6:CU6" si="10">IF(CM7="",NA(),CM7)</f>
        <v>51.28</v>
      </c>
      <c r="CN6" s="22">
        <f t="shared" si="10"/>
        <v>53.55</v>
      </c>
      <c r="CO6" s="22">
        <f t="shared" si="10"/>
        <v>53.33</v>
      </c>
      <c r="CP6" s="22">
        <f t="shared" si="10"/>
        <v>53.31</v>
      </c>
      <c r="CQ6" s="22">
        <f t="shared" si="10"/>
        <v>47.95</v>
      </c>
      <c r="CR6" s="22">
        <f t="shared" si="10"/>
        <v>48.26</v>
      </c>
      <c r="CS6" s="22">
        <f t="shared" si="10"/>
        <v>48.01</v>
      </c>
      <c r="CT6" s="22">
        <f t="shared" si="10"/>
        <v>49.08</v>
      </c>
      <c r="CU6" s="22">
        <f t="shared" si="10"/>
        <v>51.46</v>
      </c>
      <c r="CV6" s="21" t="str">
        <f>IF(CV7="","",IF(CV7="-","【-】","【"&amp;SUBSTITUTE(TEXT(CV7,"#,##0.00"),"-","△")&amp;"】"))</f>
        <v>【56.42】</v>
      </c>
      <c r="CW6" s="22">
        <f>IF(CW7="",NA(),CW7)</f>
        <v>88.26</v>
      </c>
      <c r="CX6" s="22">
        <f t="shared" ref="CX6:DF6" si="11">IF(CX7="",NA(),CX7)</f>
        <v>86.28</v>
      </c>
      <c r="CY6" s="22">
        <f t="shared" si="11"/>
        <v>79.05</v>
      </c>
      <c r="CZ6" s="22">
        <f t="shared" si="11"/>
        <v>85.37</v>
      </c>
      <c r="DA6" s="22">
        <f t="shared" si="11"/>
        <v>82.89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24503</v>
      </c>
      <c r="D7" s="24">
        <v>47</v>
      </c>
      <c r="E7" s="24">
        <v>1</v>
      </c>
      <c r="F7" s="24">
        <v>0</v>
      </c>
      <c r="G7" s="24">
        <v>0</v>
      </c>
      <c r="H7" s="24" t="s">
        <v>94</v>
      </c>
      <c r="I7" s="24" t="s">
        <v>95</v>
      </c>
      <c r="J7" s="24" t="s">
        <v>96</v>
      </c>
      <c r="K7" s="24" t="s">
        <v>97</v>
      </c>
      <c r="L7" s="24" t="s">
        <v>98</v>
      </c>
      <c r="M7" s="24" t="s">
        <v>99</v>
      </c>
      <c r="N7" s="25" t="s">
        <v>100</v>
      </c>
      <c r="O7" s="25" t="s">
        <v>101</v>
      </c>
      <c r="P7" s="25">
        <v>62.5</v>
      </c>
      <c r="Q7" s="25">
        <v>3080</v>
      </c>
      <c r="R7" s="25">
        <v>2300</v>
      </c>
      <c r="S7" s="25">
        <v>150.77000000000001</v>
      </c>
      <c r="T7" s="25">
        <v>15.26</v>
      </c>
      <c r="U7" s="25">
        <v>1420</v>
      </c>
      <c r="V7" s="25">
        <v>7.64</v>
      </c>
      <c r="W7" s="25">
        <v>185.86</v>
      </c>
      <c r="X7" s="25">
        <v>68.44</v>
      </c>
      <c r="Y7" s="25">
        <v>66.459999999999994</v>
      </c>
      <c r="Z7" s="25">
        <v>59.61</v>
      </c>
      <c r="AA7" s="25">
        <v>54.68</v>
      </c>
      <c r="AB7" s="25">
        <v>41.73</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1289.6099999999999</v>
      </c>
      <c r="BF7" s="25">
        <v>1323.11</v>
      </c>
      <c r="BG7" s="25">
        <v>1310.51</v>
      </c>
      <c r="BH7" s="25">
        <v>1120.0999999999999</v>
      </c>
      <c r="BI7" s="25">
        <v>1121.47</v>
      </c>
      <c r="BJ7" s="25">
        <v>1302.33</v>
      </c>
      <c r="BK7" s="25">
        <v>1274.21</v>
      </c>
      <c r="BL7" s="25">
        <v>1183.92</v>
      </c>
      <c r="BM7" s="25">
        <v>1128.72</v>
      </c>
      <c r="BN7" s="25">
        <v>1125.25</v>
      </c>
      <c r="BO7" s="25">
        <v>940.88</v>
      </c>
      <c r="BP7" s="25">
        <v>61.31</v>
      </c>
      <c r="BQ7" s="25">
        <v>59.61</v>
      </c>
      <c r="BR7" s="25">
        <v>53.52</v>
      </c>
      <c r="BS7" s="25">
        <v>49.98</v>
      </c>
      <c r="BT7" s="25">
        <v>38.25</v>
      </c>
      <c r="BU7" s="25">
        <v>40.89</v>
      </c>
      <c r="BV7" s="25">
        <v>41.25</v>
      </c>
      <c r="BW7" s="25">
        <v>42.5</v>
      </c>
      <c r="BX7" s="25">
        <v>41.84</v>
      </c>
      <c r="BY7" s="25">
        <v>41.44</v>
      </c>
      <c r="BZ7" s="25">
        <v>54.59</v>
      </c>
      <c r="CA7" s="25">
        <v>250.65</v>
      </c>
      <c r="CB7" s="25">
        <v>258.35000000000002</v>
      </c>
      <c r="CC7" s="25">
        <v>293.61</v>
      </c>
      <c r="CD7" s="25">
        <v>325.81</v>
      </c>
      <c r="CE7" s="25">
        <v>411.14</v>
      </c>
      <c r="CF7" s="25">
        <v>383.2</v>
      </c>
      <c r="CG7" s="25">
        <v>383.25</v>
      </c>
      <c r="CH7" s="25">
        <v>377.72</v>
      </c>
      <c r="CI7" s="25">
        <v>390.47</v>
      </c>
      <c r="CJ7" s="25">
        <v>403.61</v>
      </c>
      <c r="CK7" s="25">
        <v>301.2</v>
      </c>
      <c r="CL7" s="25">
        <v>50.74</v>
      </c>
      <c r="CM7" s="25">
        <v>51.28</v>
      </c>
      <c r="CN7" s="25">
        <v>53.55</v>
      </c>
      <c r="CO7" s="25">
        <v>53.33</v>
      </c>
      <c r="CP7" s="25">
        <v>53.31</v>
      </c>
      <c r="CQ7" s="25">
        <v>47.95</v>
      </c>
      <c r="CR7" s="25">
        <v>48.26</v>
      </c>
      <c r="CS7" s="25">
        <v>48.01</v>
      </c>
      <c r="CT7" s="25">
        <v>49.08</v>
      </c>
      <c r="CU7" s="25">
        <v>51.46</v>
      </c>
      <c r="CV7" s="25">
        <v>56.42</v>
      </c>
      <c r="CW7" s="25">
        <v>88.26</v>
      </c>
      <c r="CX7" s="25">
        <v>86.28</v>
      </c>
      <c r="CY7" s="25">
        <v>79.05</v>
      </c>
      <c r="CZ7" s="25">
        <v>85.37</v>
      </c>
      <c r="DA7" s="25">
        <v>82.89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智大</cp:lastModifiedBy>
  <cp:lastPrinted>2023-01-20T04:10:12Z</cp:lastPrinted>
  <dcterms:created xsi:type="dcterms:W3CDTF">2022-12-01T01:08:59Z</dcterms:created>
  <dcterms:modified xsi:type="dcterms:W3CDTF">2023-01-23T01:36:45Z</dcterms:modified>
  <cp:category/>
</cp:coreProperties>
</file>