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0.42.10.154\経理係\財政課より\経営比較分析表\R5作成(R4決算)\提出版\"/>
    </mc:Choice>
  </mc:AlternateContent>
  <xr:revisionPtr revIDLastSave="0" documentId="13_ncr:1_{C82BD82D-5330-483C-9117-678D15848C22}" xr6:coauthVersionLast="47" xr6:coauthVersionMax="47" xr10:uidLastSave="{00000000-0000-0000-0000-000000000000}"/>
  <workbookProtection workbookAlgorithmName="SHA-512" workbookHashValue="Viigpc/55zgdc+KERT/1tVAO72kc9WbJYbj6F812rJaAJXPjbpK1bSY+r99b4MT49hzbsPNGwjSuOwf6syfxng==" workbookSaltValue="jue6kSZFtpmbtlP5pGmbz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P6" i="5"/>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W10" i="4"/>
  <c r="P10" i="4"/>
  <c r="BB8" i="4"/>
  <c r="AT8" i="4"/>
  <c r="AL8" i="4"/>
  <c r="AD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<sst xmlns="http://schemas.openxmlformats.org/spreadsheetml/2006/main" count="231" uniqueCount="117">
  <si>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</si>
  <si>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</si>
  <si>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</si>
  <si>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</si>
  <si>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</si>
  <si>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</si>
  <si>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</si>
  <si>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</si>
  <si>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</si>
  <si>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</si>
  <si>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</si>
  <si>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</si>
  <si>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</si>
  <si>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</si>
  <si>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</si>
  <si>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</si>
  <si>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</si>
  <si>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</si>
  <si>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</si>
  <si>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</si>
  <si>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</si>
  <si>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</si>
  <si>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</si>
  <si>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</si>
  <si>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</si>
  <si>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</si>
  <si>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</si>
  <si>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</si>
  <si>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</si>
  <si>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</si>
  <si>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</si>
  <si>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</si>
  <si>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</si>
  <si>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</si>
  <si>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</si>
  <si>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</si>
  <si>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</si>
  <si>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</si>
  <si>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</si>
  <si>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</si>
  <si>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</si>
  <si>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</si>
  <si>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</si>
  <si>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</si>
  <si>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</si>
  <si>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</si>
  <si>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</si>
  <si>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</si>
  <si>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</si>
  <si>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</si>
  <si>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</si>
  <si>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</si>
  <si>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</si>
  <si>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</si>
  <si>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</si>
  <si>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</si>
  <si>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</si>
  <si>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</si>
  <si>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</si>
  <si>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</si>
  <si>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</si>
  <si>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</si>
  <si>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</si>
  <si>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</si>
  <si>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</si>
  <si>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</si>
  <si>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</si>
  <si>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</si>
  <si>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</si>
  <si>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</si>
  <si>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</si>
  <si>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</si>
  <si>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</si>
  <si>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</si>
  <si>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</si>
  <si>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</si>
  <si>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</si>
  <si>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</si>
  <si>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</si>
  <si>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</si>
  <si>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</si>
  <si>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</si>
  <si>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</si>
  <si>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</si>
  <si>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</si>
  <si>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</si>
  <si>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</si>
  <si>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</si>
  <si>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</si>
  <si>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</si>
  <si>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</si>
  <si>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</si>
  <si>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</si>
  <si>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</si>
  <si>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</si>
  <si>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</si>
  <si>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</si>
  <si>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</si>
  <si>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</si>
  <si>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</si>
  <si>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</si>
  <si>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</si>
  <si>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</si>
  <si>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</si>
  <si>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</si>
  <si>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</si>
  <si>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</si>
  <si>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</si>
  <si>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</si>
  <si>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</si>
  <si>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</si>
  <si>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</si>
  <si>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</si>
  <si>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</si>
  <si>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老朽化の状況については、類似団体と比較すると、有形固定資産減価償却率はやや高くなっているものの、管渠老朽化率については、対象となる管渠が発生していないことから、現状では施設などの改築・更新は必要ないと考える。
　しかし、今後施設などの老朽化が進み、改築・更新が必要となった際には、一気に費用が増加しないように計画的に更新していくことに留意しなければならない。</t>
    <rPh sb="1" eb="4">
      <t>ロウキュウカ</t>
    </rPh>
    <rPh sb="5" eb="7">
      <t>ジョウキョウ</t>
    </rPh>
    <rPh sb="13" eb="17">
      <t>ルイジダンタイ</t>
    </rPh>
    <rPh sb="18" eb="20">
      <t>ヒカク</t>
    </rPh>
    <rPh sb="24" eb="30">
      <t>ユウケイコテイシサン</t>
    </rPh>
    <rPh sb="30" eb="35">
      <t>ゲンカショウキャクリツ</t>
    </rPh>
    <rPh sb="38" eb="39">
      <t>タカ</t>
    </rPh>
    <rPh sb="49" eb="54">
      <t>カンキョロウキュウカ</t>
    </rPh>
    <rPh sb="54" eb="55">
      <t>リツ</t>
    </rPh>
    <rPh sb="61" eb="63">
      <t>タイショウ</t>
    </rPh>
    <rPh sb="66" eb="68">
      <t>カンキョ</t>
    </rPh>
    <rPh sb="69" eb="71">
      <t>ハッセイ</t>
    </rPh>
    <rPh sb="81" eb="83">
      <t>ゲンジョウ</t>
    </rPh>
    <rPh sb="85" eb="87">
      <t>シセツ</t>
    </rPh>
    <rPh sb="90" eb="92">
      <t>カイチク</t>
    </rPh>
    <rPh sb="93" eb="95">
      <t>コウシン</t>
    </rPh>
    <rPh sb="96" eb="98">
      <t>ヒツヨウ</t>
    </rPh>
    <rPh sb="101" eb="102">
      <t>カンガ</t>
    </rPh>
    <rPh sb="111" eb="113">
      <t>コンゴ</t>
    </rPh>
    <rPh sb="113" eb="115">
      <t>シセツ</t>
    </rPh>
    <rPh sb="118" eb="121">
      <t>ロウキュウカ</t>
    </rPh>
    <rPh sb="122" eb="123">
      <t>スス</t>
    </rPh>
    <rPh sb="125" eb="127">
      <t>カイチク</t>
    </rPh>
    <rPh sb="128" eb="130">
      <t>コウシン</t>
    </rPh>
    <rPh sb="131" eb="133">
      <t>ヒツヨウ</t>
    </rPh>
    <rPh sb="137" eb="138">
      <t>サイ</t>
    </rPh>
    <rPh sb="141" eb="143">
      <t>イッキ</t>
    </rPh>
    <rPh sb="144" eb="146">
      <t>ヒヨウ</t>
    </rPh>
    <rPh sb="147" eb="149">
      <t>ゾウカ</t>
    </rPh>
    <rPh sb="155" eb="158">
      <t>ケイカクテキ</t>
    </rPh>
    <rPh sb="159" eb="161">
      <t>コウシン</t>
    </rPh>
    <rPh sb="168" eb="170">
      <t>リュウイ</t>
    </rPh>
    <phoneticPr fontId="4"/>
  </si>
  <si>
    <t>　今後は、人口減少に伴い、使用料収入も減少していくことから、公共下水道事業の負担とならないよう、施設の適正な維持管理を継続することが必要である。</t>
    <rPh sb="1" eb="3">
      <t>コンゴ</t>
    </rPh>
    <rPh sb="59" eb="61">
      <t>ケイゾク</t>
    </rPh>
    <phoneticPr fontId="4"/>
  </si>
  <si>
    <t>　経常収支比率はほぼ横ばい、累積欠損金比率は右肩上がりで推移しており、類似団体と比較して高い傾向にある。
　しかし、下水道事業全体で見ると、平成28年度に累積欠損金が解消され、収支は安定している。
　企業債残高比率は、整備事業自体は終了しているが、事業規模が右肩下がりで推移していくことから、劇的な変化はないものと考えられる。今後も可能な限り費用を抑制し、更なる将来の投資に備える財源確保に努める。
　また、当市では事業ごとの経営状況により、使用料をそれぞれに設定するのでは、結果的に実施された事業の不採算部分の責任を地域住民が負わされ、料金格差が生じることで、住居地域による不公平感が否めないことから、統一の料金設定を採用している。
　そのため、事業ごとの分析では経営状況はあまり好ましくないが、下水道事業全体で考えると、概ね健全な経営状況にあると言える。</t>
    <rPh sb="58" eb="61">
      <t>ゲスイドウ</t>
    </rPh>
    <rPh sb="61" eb="63">
      <t>ジギョウ</t>
    </rPh>
    <rPh sb="63" eb="65">
      <t>ゼンタイ</t>
    </rPh>
    <rPh sb="66" eb="67">
      <t>ミ</t>
    </rPh>
    <rPh sb="70" eb="72">
      <t>ヘイセイ</t>
    </rPh>
    <rPh sb="74" eb="76">
      <t>ネンド</t>
    </rPh>
    <rPh sb="77" eb="82">
      <t>ルイセキケッソンキン</t>
    </rPh>
    <rPh sb="83" eb="85">
      <t>カイショウ</t>
    </rPh>
    <rPh sb="88" eb="90">
      <t>シュウシ</t>
    </rPh>
    <rPh sb="91" eb="93">
      <t>アンテイ</t>
    </rPh>
    <rPh sb="100" eb="105">
      <t>キギョウサイザンダカ</t>
    </rPh>
    <rPh sb="105" eb="107">
      <t>ヒリツ</t>
    </rPh>
    <rPh sb="109" eb="115">
      <t>セイビジギョウジタイ</t>
    </rPh>
    <rPh sb="116" eb="118">
      <t>シュウリョウ</t>
    </rPh>
    <rPh sb="124" eb="128">
      <t>ジギョウキボ</t>
    </rPh>
    <rPh sb="129" eb="132">
      <t>ミギカタサ</t>
    </rPh>
    <rPh sb="135" eb="137">
      <t>スイイ</t>
    </rPh>
    <rPh sb="146" eb="148">
      <t>ゲキテキ</t>
    </rPh>
    <rPh sb="149" eb="151">
      <t>ヘンカ</t>
    </rPh>
    <rPh sb="157" eb="158">
      <t>カンガ</t>
    </rPh>
    <rPh sb="163" eb="165">
      <t>コンゴ</t>
    </rPh>
    <rPh sb="166" eb="168">
      <t>カノウ</t>
    </rPh>
    <rPh sb="169" eb="170">
      <t>カギ</t>
    </rPh>
    <rPh sb="171" eb="173">
      <t>ヒヨウ</t>
    </rPh>
    <rPh sb="174" eb="176">
      <t>ヨクセイ</t>
    </rPh>
    <rPh sb="178" eb="179">
      <t>サラ</t>
    </rPh>
    <rPh sb="181" eb="183">
      <t>ショウライ</t>
    </rPh>
    <rPh sb="184" eb="186">
      <t>トウシ</t>
    </rPh>
    <rPh sb="187" eb="188">
      <t>ソナ</t>
    </rPh>
    <rPh sb="190" eb="194">
      <t>ザイゲンカクホ</t>
    </rPh>
    <rPh sb="195" eb="196">
      <t>ツト</t>
    </rPh>
    <rPh sb="204" eb="206">
      <t>トウシ</t>
    </rPh>
    <rPh sb="208" eb="210">
      <t>ジギョウ</t>
    </rPh>
    <rPh sb="213" eb="217">
      <t>ケイエイジョウキョウ</t>
    </rPh>
    <rPh sb="221" eb="224">
      <t>シヨウリョウ</t>
    </rPh>
    <rPh sb="230" eb="232">
      <t>セッテイ</t>
    </rPh>
    <rPh sb="238" eb="241">
      <t>ケッカテキ</t>
    </rPh>
    <rPh sb="242" eb="244">
      <t>ジッシ</t>
    </rPh>
    <rPh sb="247" eb="249">
      <t>ジギョウ</t>
    </rPh>
    <rPh sb="250" eb="255">
      <t>フサイサンブブン</t>
    </rPh>
    <rPh sb="256" eb="258">
      <t>セキニン</t>
    </rPh>
    <rPh sb="259" eb="263">
      <t>チイキジュウミン</t>
    </rPh>
    <rPh sb="264" eb="265">
      <t>オ</t>
    </rPh>
    <rPh sb="269" eb="274">
      <t>リョウキン</t>
    </rPh>
    <rPh sb="274" eb="275">
      <t>ショウ</t>
    </rPh>
    <rPh sb="281" eb="285">
      <t>ジュウキョチイキ</t>
    </rPh>
    <rPh sb="288" eb="292">
      <t>フコウヘイカン</t>
    </rPh>
    <rPh sb="293" eb="294">
      <t>イナ</t>
    </rPh>
    <rPh sb="302" eb="304">
      <t>トウイツ</t>
    </rPh>
    <rPh sb="305" eb="309">
      <t>リョウキンセッテイ</t>
    </rPh>
    <rPh sb="310" eb="312">
      <t>サイヨウ</t>
    </rPh>
    <rPh sb="324" eb="326">
      <t>ジギョウ</t>
    </rPh>
    <rPh sb="329" eb="331">
      <t>ブンセキ</t>
    </rPh>
    <rPh sb="333" eb="337">
      <t>ケイエイジョウキョウ</t>
    </rPh>
    <rPh sb="341" eb="342">
      <t>コノ</t>
    </rPh>
    <rPh sb="349" eb="356">
      <t>ゲスイドウジギョウゼンタイ</t>
    </rPh>
    <rPh sb="357" eb="358">
      <t>カンガ</t>
    </rPh>
    <rPh sb="362" eb="363">
      <t>オオム</t>
    </rPh>
    <rPh sb="364" eb="366">
      <t>ケンゼン</t>
    </rPh>
    <rPh sb="367" eb="371">
      <t>ケイエイジョウキョウ</t>
    </rPh>
    <rPh sb="375" eb="376">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</si>
</sst>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29-492F-AD13-E71465021AC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629-492F-AD13-E71465021AC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52.24</c:v>
                </c:pt>
                <c:pt idx="1">
                  <c:v>52.23</c:v>
                </c:pt>
                <c:pt idx="2">
                  <c:v>54.69</c:v>
                </c:pt>
                <c:pt idx="3">
                  <c:v>53.12</c:v>
                </c:pt>
                <c:pt idx="4">
                  <c:v>69.58</c:v>
                </c:pt>
              </c:numCache>
            </c:numRef>
          </c:val>
          <c:extLst>
            <c:ext xmlns:c16="http://schemas.microsoft.com/office/drawing/2014/chart" uri="{C3380CC4-5D6E-409C-BE32-E72D297353CC}">
              <c16:uniqueId val="{00000000-8C9A-4A09-86C9-06B4A82492F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91.26</c:v>
                </c:pt>
                <c:pt idx="1">
                  <c:v>99.2</c:v>
                </c:pt>
                <c:pt idx="2">
                  <c:v>100.42</c:v>
                </c:pt>
                <c:pt idx="3">
                  <c:v>98.03</c:v>
                </c:pt>
                <c:pt idx="4">
                  <c:v>105.46</c:v>
                </c:pt>
              </c:numCache>
            </c:numRef>
          </c:val>
          <c:smooth val="0"/>
          <c:extLst>
            <c:ext xmlns:c16="http://schemas.microsoft.com/office/drawing/2014/chart" uri="{C3380CC4-5D6E-409C-BE32-E72D297353CC}">
              <c16:uniqueId val="{00000001-8C9A-4A09-86C9-06B4A82492F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45.06</c:v>
                </c:pt>
                <c:pt idx="1">
                  <c:v>46.29</c:v>
                </c:pt>
                <c:pt idx="2">
                  <c:v>47.36</c:v>
                </c:pt>
                <c:pt idx="3">
                  <c:v>49.12</c:v>
                </c:pt>
                <c:pt idx="4">
                  <c:v>50.89</c:v>
                </c:pt>
              </c:numCache>
            </c:numRef>
          </c:val>
          <c:extLst>
            <c:ext xmlns:c16="http://schemas.microsoft.com/office/drawing/2014/chart" uri="{C3380CC4-5D6E-409C-BE32-E72D297353CC}">
              <c16:uniqueId val="{00000000-8021-4F81-8064-023D3F4F50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30.28</c:v>
                </c:pt>
                <c:pt idx="1">
                  <c:v>31</c:v>
                </c:pt>
                <c:pt idx="2">
                  <c:v>29.28</c:v>
                </c:pt>
                <c:pt idx="3">
                  <c:v>32.380000000000003</c:v>
                </c:pt>
                <c:pt idx="4">
                  <c:v>35.24</c:v>
                </c:pt>
              </c:numCache>
            </c:numRef>
          </c:val>
          <c:smooth val="0"/>
          <c:extLst>
            <c:ext xmlns:c16="http://schemas.microsoft.com/office/drawing/2014/chart" uri="{C3380CC4-5D6E-409C-BE32-E72D297353CC}">
              <c16:uniqueId val="{00000001-8021-4F81-8064-023D3F4F50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32-4D47-BE02-E0E9FBD170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B32-4D47-BE02-E0E9FBD170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11784.13</c:v>
                </c:pt>
                <c:pt idx="1">
                  <c:v>13498.73</c:v>
                </c:pt>
                <c:pt idx="2">
                  <c:v>15441.36</c:v>
                </c:pt>
                <c:pt idx="3">
                  <c:v>17759.61</c:v>
                </c:pt>
                <c:pt idx="4">
                  <c:v>24986</c:v>
                </c:pt>
              </c:numCache>
            </c:numRef>
          </c:val>
          <c:extLst>
            <c:ext xmlns:c16="http://schemas.microsoft.com/office/drawing/2014/chart" uri="{C3380CC4-5D6E-409C-BE32-E72D297353CC}">
              <c16:uniqueId val="{00000000-D1E4-4040-86F3-9B3805F55C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1597.09</c:v>
                </c:pt>
                <c:pt idx="1">
                  <c:v>1500.46</c:v>
                </c:pt>
                <c:pt idx="2">
                  <c:v>762.05</c:v>
                </c:pt>
                <c:pt idx="3">
                  <c:v>755.68</c:v>
                </c:pt>
                <c:pt idx="4">
                  <c:v>806.39</c:v>
                </c:pt>
              </c:numCache>
            </c:numRef>
          </c:val>
          <c:smooth val="0"/>
          <c:extLst>
            <c:ext xmlns:c16="http://schemas.microsoft.com/office/drawing/2014/chart" uri="{C3380CC4-5D6E-409C-BE32-E72D297353CC}">
              <c16:uniqueId val="{00000001-D1E4-4040-86F3-9B3805F55C6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8.65</c:v>
                </c:pt>
                <c:pt idx="1">
                  <c:v>6.72</c:v>
                </c:pt>
                <c:pt idx="2">
                  <c:v>5.82</c:v>
                </c:pt>
                <c:pt idx="3">
                  <c:v>5.07</c:v>
                </c:pt>
                <c:pt idx="4">
                  <c:v>4.42</c:v>
                </c:pt>
              </c:numCache>
            </c:numRef>
          </c:val>
          <c:extLst>
            <c:ext xmlns:c16="http://schemas.microsoft.com/office/drawing/2014/chart" uri="{C3380CC4-5D6E-409C-BE32-E72D297353CC}">
              <c16:uniqueId val="{00000000-9C29-4CEF-AD3D-9AF586166E7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88.56</c:v>
                </c:pt>
                <c:pt idx="1">
                  <c:v>81.260000000000005</c:v>
                </c:pt>
                <c:pt idx="2">
                  <c:v>92.61</c:v>
                </c:pt>
                <c:pt idx="3">
                  <c:v>91.41</c:v>
                </c:pt>
                <c:pt idx="4">
                  <c:v>96.26</c:v>
                </c:pt>
              </c:numCache>
            </c:numRef>
          </c:val>
          <c:smooth val="0"/>
          <c:extLst>
            <c:ext xmlns:c16="http://schemas.microsoft.com/office/drawing/2014/chart" uri="{C3380CC4-5D6E-409C-BE32-E72D297353CC}">
              <c16:uniqueId val="{00000001-9C29-4CEF-AD3D-9AF586166E7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15019.05</c:v>
                </c:pt>
                <c:pt idx="1">
                  <c:v>14217.3</c:v>
                </c:pt>
                <c:pt idx="2">
                  <c:v>13749.09</c:v>
                </c:pt>
                <c:pt idx="3">
                  <c:v>12758.62</c:v>
                </c:pt>
                <c:pt idx="4">
                  <c:v>14115.33</c:v>
                </c:pt>
              </c:numCache>
            </c:numRef>
          </c:val>
          <c:extLst>
            <c:ext xmlns:c16="http://schemas.microsoft.com/office/drawing/2014/chart" uri="{C3380CC4-5D6E-409C-BE32-E72D297353CC}">
              <c16:uniqueId val="{00000000-D7D4-42B7-BC9D-7ED77DC752B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1837.88</c:v>
                </c:pt>
                <c:pt idx="1">
                  <c:v>1748.51</c:v>
                </c:pt>
                <c:pt idx="2">
                  <c:v>1640.16</c:v>
                </c:pt>
                <c:pt idx="3">
                  <c:v>1521.05</c:v>
                </c:pt>
                <c:pt idx="4">
                  <c:v>1490.65</c:v>
                </c:pt>
              </c:numCache>
            </c:numRef>
          </c:val>
          <c:smooth val="0"/>
          <c:extLst>
            <c:ext xmlns:c16="http://schemas.microsoft.com/office/drawing/2014/chart" uri="{C3380CC4-5D6E-409C-BE32-E72D297353CC}">
              <c16:uniqueId val="{00000001-D7D4-42B7-BC9D-7ED77DC752B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8.2200000000000006</c:v>
                </c:pt>
                <c:pt idx="1">
                  <c:v>9.35</c:v>
                </c:pt>
                <c:pt idx="2">
                  <c:v>9.8699999999999992</c:v>
                </c:pt>
                <c:pt idx="3">
                  <c:v>8.8800000000000008</c:v>
                </c:pt>
                <c:pt idx="4">
                  <c:v>5.94</c:v>
                </c:pt>
              </c:numCache>
            </c:numRef>
          </c:val>
          <c:extLst>
            <c:ext xmlns:c16="http://schemas.microsoft.com/office/drawing/2014/chart" uri="{C3380CC4-5D6E-409C-BE32-E72D297353CC}">
              <c16:uniqueId val="{00000000-102C-4AFB-A04F-B013ECBECC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35.03</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102C-4AFB-A04F-B013ECBECC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1985.05</c:v>
                </c:pt>
                <c:pt idx="1">
                  <c:v>1782.15</c:v>
                </c:pt>
                <c:pt idx="2">
                  <c:v>1612.44</c:v>
                </c:pt>
                <c:pt idx="3">
                  <c:v>1900.25</c:v>
                </c:pt>
                <c:pt idx="4">
                  <c:v>2881.28</c:v>
                </c:pt>
              </c:numCache>
            </c:numRef>
          </c:val>
          <c:extLst>
            <c:ext xmlns:c16="http://schemas.microsoft.com/office/drawing/2014/chart" uri="{C3380CC4-5D6E-409C-BE32-E72D297353CC}">
              <c16:uniqueId val="{00000000-555D-4BA6-94A7-8EBB934597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525.22</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555D-4BA6-94A7-8EBB934597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31.25</c:v>
                </c:pt>
                <c:pt idx="1">
                  <c:v>31.25</c:v>
                </c:pt>
                <c:pt idx="2">
                  <c:v>31.25</c:v>
                </c:pt>
                <c:pt idx="3">
                  <c:v>31.25</c:v>
                </c:pt>
                <c:pt idx="4">
                  <c:v>31.25</c:v>
                </c:pt>
              </c:numCache>
            </c:numRef>
          </c:val>
          <c:extLst>
            <c:ext xmlns:c16="http://schemas.microsoft.com/office/drawing/2014/chart" uri="{C3380CC4-5D6E-409C-BE32-E72D297353CC}">
              <c16:uniqueId val="{00000000-010B-4EB5-AF6F-0BD21E71B69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35.340000000000003</c:v>
                </c:pt>
                <c:pt idx="1">
                  <c:v>34.68</c:v>
                </c:pt>
                <c:pt idx="2">
                  <c:v>34.700000000000003</c:v>
                </c:pt>
                <c:pt idx="3">
                  <c:v>46.83</c:v>
                </c:pt>
                <c:pt idx="4">
                  <c:v>33.74</c:v>
                </c:pt>
              </c:numCache>
            </c:numRef>
          </c:val>
          <c:smooth val="0"/>
          <c:extLst>
            <c:ext xmlns:c16="http://schemas.microsoft.com/office/drawing/2014/chart" uri="{C3380CC4-5D6E-409C-BE32-E72D297353CC}">
              <c16:uniqueId val="{00000001-010B-4EB5-AF6F-0BD21E71B69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92.59</c:v>
                </c:pt>
                <c:pt idx="1">
                  <c:v>92</c:v>
                </c:pt>
                <c:pt idx="2">
                  <c:v>88</c:v>
                </c:pt>
                <c:pt idx="3">
                  <c:v>90.48</c:v>
                </c:pt>
                <c:pt idx="4">
                  <c:v>90.48</c:v>
                </c:pt>
              </c:numCache>
            </c:numRef>
          </c:val>
          <c:extLst>
            <c:ext xmlns:c16="http://schemas.microsoft.com/office/drawing/2014/chart" uri="{C3380CC4-5D6E-409C-BE32-E72D297353CC}">
              <c16:uniqueId val="{00000000-8253-4209-B55C-9D02C6A19E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91.52</c:v>
                </c:pt>
                <c:pt idx="1">
                  <c:v>90.33</c:v>
                </c:pt>
                <c:pt idx="2">
                  <c:v>90.04</c:v>
                </c:pt>
                <c:pt idx="3">
                  <c:v>90.58</c:v>
                </c:pt>
                <c:pt idx="4">
                  <c:v>90.11</c:v>
                </c:pt>
              </c:numCache>
            </c:numRef>
          </c:val>
          <c:smooth val="0"/>
          <c:extLst>
            <c:ext xmlns:c16="http://schemas.microsoft.com/office/drawing/2014/chart" uri="{C3380CC4-5D6E-409C-BE32-E72D297353CC}">
              <c16:uniqueId val="{00000001-8253-4209-B55C-9D02C6A19E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【787.78】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弘前市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小規模集合排水処理</v>
      </c>
      <c r="Q8" s="35"/>
      <c r="R8" s="35"/>
      <c r="S8" s="35"/>
      <c r="T8" s="35"/>
      <c r="U8" s="35"/>
      <c r="V8" s="35"/>
      <c r="W8" s="35" t="str">
        <f>データ!L6</f>
        <v>I2</v>
      </c>
      <c r="X8" s="35"/>
      <c r="Y8" s="35"/>
      <c r="Z8" s="35"/>
      <c r="AA8" s="35"/>
      <c r="AB8" s="35"/>
      <c r="AC8" s="35"/>
      <c r="AD8" s="36" t="str">
        <f>データ!$M$6</f>
        <v>非設置</v>
      </c>
      <c r="AE8" s="36"/>
      <c r="AF8" s="36"/>
      <c r="AG8" s="36"/>
      <c r="AH8" s="36"/>
      <c r="AI8" s="36"/>
      <c r="AJ8" s="36"/>
      <c r="AK8" s="3"/>
      <c r="AL8" s="37">
        <f>データ!S6</f>
        <v>164243</v>
      </c>
      <c r="AM8" s="37"/>
      <c r="AN8" s="37"/>
      <c r="AO8" s="37"/>
      <c r="AP8" s="37"/>
      <c r="AQ8" s="37"/>
      <c r="AR8" s="37"/>
      <c r="AS8" s="37"/>
      <c r="AT8" s="38">
        <f>データ!T6</f>
        <v>524.20000000000005</v>
      </c>
      <c r="AU8" s="38"/>
      <c r="AV8" s="38"/>
      <c r="AW8" s="38"/>
      <c r="AX8" s="38"/>
      <c r="AY8" s="38"/>
      <c r="AZ8" s="38"/>
      <c r="BA8" s="38"/>
      <c r="BB8" s="38">
        <f>データ!U6</f>
        <v>313.32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-19.96</v>
      </c>
      <c r="J10" s="38"/>
      <c r="K10" s="38"/>
      <c r="L10" s="38"/>
      <c r="M10" s="38"/>
      <c r="N10" s="38"/>
      <c r="O10" s="38"/>
      <c r="P10" s="38">
        <f>データ!P6</f>
        <v>0.01</v>
      </c>
      <c r="Q10" s="38"/>
      <c r="R10" s="38"/>
      <c r="S10" s="38"/>
      <c r="T10" s="38"/>
      <c r="U10" s="38"/>
      <c r="V10" s="38"/>
      <c r="W10" s="38">
        <f>データ!Q6</f>
        <v>98.1</v>
      </c>
      <c r="X10" s="38"/>
      <c r="Y10" s="38"/>
      <c r="Z10" s="38"/>
      <c r="AA10" s="38"/>
      <c r="AB10" s="38"/>
      <c r="AC10" s="38"/>
      <c r="AD10" s="37">
        <f>データ!R6</f>
        <v>3145</v>
      </c>
      <c r="AE10" s="37"/>
      <c r="AF10" s="37"/>
      <c r="AG10" s="37"/>
      <c r="AH10" s="37"/>
      <c r="AI10" s="37"/>
      <c r="AJ10" s="37"/>
      <c r="AK10" s="2"/>
      <c r="AL10" s="37">
        <f>データ!V6</f>
        <v>21</v>
      </c>
      <c r="AM10" s="37"/>
      <c r="AN10" s="37"/>
      <c r="AO10" s="37"/>
      <c r="AP10" s="37"/>
      <c r="AQ10" s="37"/>
      <c r="AR10" s="37"/>
      <c r="AS10" s="37"/>
      <c r="AT10" s="38">
        <f>データ!W6</f>
        <v>0.04</v>
      </c>
      <c r="AU10" s="38"/>
      <c r="AV10" s="38"/>
      <c r="AW10" s="38"/>
      <c r="AX10" s="38"/>
      <c r="AY10" s="38"/>
      <c r="AZ10" s="38"/>
      <c r="BA10" s="38"/>
      <c r="BB10" s="38">
        <f>データ!X6</f>
        <v>525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【105.41】</v>
      </c>
      <c r="F85" s="12" t="str">
        <f>データ!AT6</f>
        <v>【787.78】</v>
      </c>
      <c r="G85" s="12" t="str">
        <f>データ!BE6</f>
        <v>【96.87】</v>
      </c>
      <c r="H85" s="12" t="str">
        <f>データ!BP6</f>
        <v>【1,496.36】</v>
      </c>
      <c r="I85" s="12" t="str">
        <f>データ!CA6</f>
        <v>【35.16】</v>
      </c>
      <c r="J85" s="12" t="str">
        <f>データ!CL6</f>
        <v>【534.98】</v>
      </c>
      <c r="K85" s="12" t="str">
        <f>データ!CW6</f>
        <v>【33.84】</v>
      </c>
      <c r="L85" s="12" t="str">
        <f>データ!DH6</f>
        <v>【89.98】</v>
      </c>
      <c r="M85" s="12" t="str">
        <f>データ!DS6</f>
        <v>【34.79】</v>
      </c>
      <c r="N85" s="12" t="str">
        <f>データ!ED6</f>
        <v>【0.00】</v>
      </c>
      <c r="O85" s="12" t="str">
        <f>データ!EO6</f>
        <v>【0.00】</v>
      </c>
    </row>
  </sheetData>
  <sheetProtection algorithmName="SHA-512" hashValue="ORqyKHN8Ll32DsYeSJdnKHGmPYeECyLTIzWgzRebhzakvyigqp+fNIYJlbcFb9KBBShEsHHyZiXy3YFU2Sz1ig==" saltValue="It8ad5EJxA4vBNRJkoNwa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22021</v>
      </c>
      <c r="D6" s="19">
        <f t="shared" si="3"/>
        <v>46</v>
      </c>
      <c r="E6" s="19">
        <f t="shared" si="3"/>
        <v>17</v>
      </c>
      <c r="F6" s="19">
        <f t="shared" si="3"/>
        <v>9</v>
      </c>
      <c r="G6" s="19">
        <f t="shared" si="3"/>
        <v>0</v>
      </c>
      <c r="H6" s="19" t="str">
        <f t="shared" si="3"/>
        <v>青森県　弘前市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-19.96</v>
      </c>
      <c r="P6" s="20">
        <f t="shared" si="3"/>
        <v>0.01</v>
      </c>
      <c r="Q6" s="20">
        <f t="shared" si="3"/>
        <v>98.1</v>
      </c>
      <c r="R6" s="20">
        <f t="shared" si="3"/>
        <v>3145</v>
      </c>
      <c r="S6" s="20">
        <f t="shared" si="3"/>
        <v>164243</v>
      </c>
      <c r="T6" s="20">
        <f t="shared" si="3"/>
        <v>524.20000000000005</v>
      </c>
      <c r="U6" s="20">
        <f t="shared" si="3"/>
        <v>313.32</v>
      </c>
      <c r="V6" s="20">
        <f t="shared" si="3"/>
        <v>21</v>
      </c>
      <c r="W6" s="20">
        <f t="shared" si="3"/>
        <v>0.04</v>
      </c>
      <c r="X6" s="20">
        <f t="shared" si="3"/>
        <v>525</v>
      </c>
      <c r="Y6" s="21">
        <f>IF(Y7="",NA(),Y7)</f>
        <v>52.24</v>
      </c>
      <c r="Z6" s="21">
        <f t="shared" ref="Z6:AH6" si="4">IF(Z7="",NA(),Z7)</f>
        <v>52.23</v>
      </c>
      <c r="AA6" s="21">
        <f t="shared" si="4"/>
        <v>54.69</v>
      </c>
      <c r="AB6" s="21">
        <f t="shared" si="4"/>
        <v>53.12</v>
      </c>
      <c r="AC6" s="21">
        <f t="shared" si="4"/>
        <v>69.58</v>
      </c>
      <c r="AD6" s="21">
        <f t="shared" si="4"/>
        <v>91.26</v>
      </c>
      <c r="AE6" s="21">
        <f t="shared" si="4"/>
        <v>99.2</v>
      </c>
      <c r="AF6" s="21">
        <f t="shared" si="4"/>
        <v>100.42</v>
      </c>
      <c r="AG6" s="21">
        <f t="shared" si="4"/>
        <v>98.03</v>
      </c>
      <c r="AH6" s="21">
        <f t="shared" si="4"/>
        <v>105.46</v>
      </c>
      <c r="AI6" s="20" t="str">
        <f>IF(AI7="","",IF(AI7="-","【-】","【"&amp;SUBSTITUTE(TEXT(AI7,"#,##0.00"),"-","△")&amp;"】"))</f>
        <v>【105.41】</v>
      </c>
      <c r="AJ6" s="21">
        <f>IF(AJ7="",NA(),AJ7)</f>
        <v>11784.13</v>
      </c>
      <c r="AK6" s="21">
        <f t="shared" ref="AK6:AS6" si="5">IF(AK7="",NA(),AK7)</f>
        <v>13498.73</v>
      </c>
      <c r="AL6" s="21">
        <f t="shared" si="5"/>
        <v>15441.36</v>
      </c>
      <c r="AM6" s="21">
        <f t="shared" si="5"/>
        <v>17759.61</v>
      </c>
      <c r="AN6" s="21">
        <f t="shared" si="5"/>
        <v>24986</v>
      </c>
      <c r="AO6" s="21">
        <f t="shared" si="5"/>
        <v>1597.09</v>
      </c>
      <c r="AP6" s="21">
        <f t="shared" si="5"/>
        <v>1500.46</v>
      </c>
      <c r="AQ6" s="21">
        <f t="shared" si="5"/>
        <v>762.05</v>
      </c>
      <c r="AR6" s="21">
        <f t="shared" si="5"/>
        <v>755.68</v>
      </c>
      <c r="AS6" s="21">
        <f t="shared" si="5"/>
        <v>806.39</v>
      </c>
      <c r="AT6" s="20" t="str">
        <f>IF(AT7="","",IF(AT7="-","【-】","【"&amp;SUBSTITUTE(TEXT(AT7,"#,##0.00"),"-","△")&amp;"】"))</f>
        <v>【787.78】</v>
      </c>
      <c r="AU6" s="21">
        <f>IF(AU7="",NA(),AU7)</f>
        <v>8.65</v>
      </c>
      <c r="AV6" s="21">
        <f t="shared" ref="AV6:BD6" si="6">IF(AV7="",NA(),AV7)</f>
        <v>6.72</v>
      </c>
      <c r="AW6" s="21">
        <f t="shared" si="6"/>
        <v>5.82</v>
      </c>
      <c r="AX6" s="21">
        <f t="shared" si="6"/>
        <v>5.07</v>
      </c>
      <c r="AY6" s="21">
        <f t="shared" si="6"/>
        <v>4.42</v>
      </c>
      <c r="AZ6" s="21">
        <f t="shared" si="6"/>
        <v>88.56</v>
      </c>
      <c r="BA6" s="21">
        <f t="shared" si="6"/>
        <v>81.260000000000005</v>
      </c>
      <c r="BB6" s="21">
        <f t="shared" si="6"/>
        <v>92.61</v>
      </c>
      <c r="BC6" s="21">
        <f t="shared" si="6"/>
        <v>91.41</v>
      </c>
      <c r="BD6" s="21">
        <f t="shared" si="6"/>
        <v>96.26</v>
      </c>
      <c r="BE6" s="20" t="str">
        <f>IF(BE7="","",IF(BE7="-","【-】","【"&amp;SUBSTITUTE(TEXT(BE7,"#,##0.00"),"-","△")&amp;"】"))</f>
        <v>【96.87】</v>
      </c>
      <c r="BF6" s="21">
        <f>IF(BF7="",NA(),BF7)</f>
        <v>15019.05</v>
      </c>
      <c r="BG6" s="21">
        <f t="shared" ref="BG6:BO6" si="7">IF(BG7="",NA(),BG7)</f>
        <v>14217.3</v>
      </c>
      <c r="BH6" s="21">
        <f t="shared" si="7"/>
        <v>13749.09</v>
      </c>
      <c r="BI6" s="21">
        <f t="shared" si="7"/>
        <v>12758.62</v>
      </c>
      <c r="BJ6" s="21">
        <f t="shared" si="7"/>
        <v>14115.33</v>
      </c>
      <c r="BK6" s="21">
        <f t="shared" si="7"/>
        <v>1837.88</v>
      </c>
      <c r="BL6" s="21">
        <f t="shared" si="7"/>
        <v>1748.51</v>
      </c>
      <c r="BM6" s="21">
        <f t="shared" si="7"/>
        <v>1640.16</v>
      </c>
      <c r="BN6" s="21">
        <f t="shared" si="7"/>
        <v>1521.05</v>
      </c>
      <c r="BO6" s="21">
        <f t="shared" si="7"/>
        <v>1490.65</v>
      </c>
      <c r="BP6" s="20" t="str">
        <f>IF(BP7="","",IF(BP7="-","【-】","【"&amp;SUBSTITUTE(TEXT(BP7,"#,##0.00"),"-","△")&amp;"】"))</f>
        <v>【1,496.36】</v>
      </c>
      <c r="BQ6" s="21">
        <f>IF(BQ7="",NA(),BQ7)</f>
        <v>8.2200000000000006</v>
      </c>
      <c r="BR6" s="21">
        <f t="shared" ref="BR6:BZ6" si="8">IF(BR7="",NA(),BR7)</f>
        <v>9.35</v>
      </c>
      <c r="BS6" s="21">
        <f t="shared" si="8"/>
        <v>9.8699999999999992</v>
      </c>
      <c r="BT6" s="21">
        <f t="shared" si="8"/>
        <v>8.8800000000000008</v>
      </c>
      <c r="BU6" s="21">
        <f t="shared" si="8"/>
        <v>5.94</v>
      </c>
      <c r="BV6" s="21">
        <f t="shared" si="8"/>
        <v>35.03</v>
      </c>
      <c r="BW6" s="21">
        <f t="shared" si="8"/>
        <v>34.99</v>
      </c>
      <c r="BX6" s="21">
        <f t="shared" si="8"/>
        <v>38.270000000000003</v>
      </c>
      <c r="BY6" s="21">
        <f t="shared" si="8"/>
        <v>37.520000000000003</v>
      </c>
      <c r="BZ6" s="21">
        <f t="shared" si="8"/>
        <v>34.96</v>
      </c>
      <c r="CA6" s="20" t="str">
        <f>IF(CA7="","",IF(CA7="-","【-】","【"&amp;SUBSTITUTE(TEXT(CA7,"#,##0.00"),"-","△")&amp;"】"))</f>
        <v>【35.16】</v>
      </c>
      <c r="CB6" s="21">
        <f>IF(CB7="",NA(),CB7)</f>
        <v>1985.05</v>
      </c>
      <c r="CC6" s="21">
        <f t="shared" ref="CC6:CK6" si="9">IF(CC7="",NA(),CC7)</f>
        <v>1782.15</v>
      </c>
      <c r="CD6" s="21">
        <f t="shared" si="9"/>
        <v>1612.44</v>
      </c>
      <c r="CE6" s="21">
        <f t="shared" si="9"/>
        <v>1900.25</v>
      </c>
      <c r="CF6" s="21">
        <f t="shared" si="9"/>
        <v>2881.28</v>
      </c>
      <c r="CG6" s="21">
        <f t="shared" si="9"/>
        <v>525.22</v>
      </c>
      <c r="CH6" s="21">
        <f t="shared" si="9"/>
        <v>520.91999999999996</v>
      </c>
      <c r="CI6" s="21">
        <f t="shared" si="9"/>
        <v>486.77</v>
      </c>
      <c r="CJ6" s="21">
        <f t="shared" si="9"/>
        <v>502.1</v>
      </c>
      <c r="CK6" s="21">
        <f t="shared" si="9"/>
        <v>539.07000000000005</v>
      </c>
      <c r="CL6" s="20" t="str">
        <f>IF(CL7="","",IF(CL7="-","【-】","【"&amp;SUBSTITUTE(TEXT(CL7,"#,##0.00"),"-","△")&amp;"】"))</f>
        <v>【534.98】</v>
      </c>
      <c r="CM6" s="21">
        <f>IF(CM7="",NA(),CM7)</f>
        <v>31.25</v>
      </c>
      <c r="CN6" s="21">
        <f t="shared" ref="CN6:CV6" si="10">IF(CN7="",NA(),CN7)</f>
        <v>31.25</v>
      </c>
      <c r="CO6" s="21">
        <f t="shared" si="10"/>
        <v>31.25</v>
      </c>
      <c r="CP6" s="21">
        <f t="shared" si="10"/>
        <v>31.25</v>
      </c>
      <c r="CQ6" s="21">
        <f t="shared" si="10"/>
        <v>31.25</v>
      </c>
      <c r="CR6" s="21">
        <f t="shared" si="10"/>
        <v>35.340000000000003</v>
      </c>
      <c r="CS6" s="21">
        <f t="shared" si="10"/>
        <v>34.68</v>
      </c>
      <c r="CT6" s="21">
        <f t="shared" si="10"/>
        <v>34.700000000000003</v>
      </c>
      <c r="CU6" s="21">
        <f t="shared" si="10"/>
        <v>46.83</v>
      </c>
      <c r="CV6" s="21">
        <f t="shared" si="10"/>
        <v>33.74</v>
      </c>
      <c r="CW6" s="20" t="str">
        <f>IF(CW7="","",IF(CW7="-","【-】","【"&amp;SUBSTITUTE(TEXT(CW7,"#,##0.00"),"-","△")&amp;"】"))</f>
        <v>【33.84】</v>
      </c>
      <c r="CX6" s="21">
        <f>IF(CX7="",NA(),CX7)</f>
        <v>92.59</v>
      </c>
      <c r="CY6" s="21">
        <f t="shared" ref="CY6:DG6" si="11">IF(CY7="",NA(),CY7)</f>
        <v>92</v>
      </c>
      <c r="CZ6" s="21">
        <f t="shared" si="11"/>
        <v>88</v>
      </c>
      <c r="DA6" s="21">
        <f t="shared" si="11"/>
        <v>90.48</v>
      </c>
      <c r="DB6" s="21">
        <f t="shared" si="11"/>
        <v>90.48</v>
      </c>
      <c r="DC6" s="21">
        <f t="shared" si="11"/>
        <v>91.52</v>
      </c>
      <c r="DD6" s="21">
        <f t="shared" si="11"/>
        <v>90.33</v>
      </c>
      <c r="DE6" s="21">
        <f t="shared" si="11"/>
        <v>90.04</v>
      </c>
      <c r="DF6" s="21">
        <f t="shared" si="11"/>
        <v>90.58</v>
      </c>
      <c r="DG6" s="21">
        <f t="shared" si="11"/>
        <v>90.11</v>
      </c>
      <c r="DH6" s="20" t="str">
        <f>IF(DH7="","",IF(DH7="-","【-】","【"&amp;SUBSTITUTE(TEXT(DH7,"#,##0.00"),"-","△")&amp;"】"))</f>
        <v>【89.98】</v>
      </c>
      <c r="DI6" s="21">
        <f>IF(DI7="",NA(),DI7)</f>
        <v>45.06</v>
      </c>
      <c r="DJ6" s="21">
        <f t="shared" ref="DJ6:DR6" si="12">IF(DJ7="",NA(),DJ7)</f>
        <v>46.29</v>
      </c>
      <c r="DK6" s="21">
        <f t="shared" si="12"/>
        <v>47.36</v>
      </c>
      <c r="DL6" s="21">
        <f t="shared" si="12"/>
        <v>49.12</v>
      </c>
      <c r="DM6" s="21">
        <f t="shared" si="12"/>
        <v>50.89</v>
      </c>
      <c r="DN6" s="21">
        <f t="shared" si="12"/>
        <v>30.28</v>
      </c>
      <c r="DO6" s="21">
        <f t="shared" si="12"/>
        <v>31</v>
      </c>
      <c r="DP6" s="21">
        <f t="shared" si="12"/>
        <v>29.28</v>
      </c>
      <c r="DQ6" s="21">
        <f t="shared" si="12"/>
        <v>32.380000000000003</v>
      </c>
      <c r="DR6" s="21">
        <f t="shared" si="12"/>
        <v>35.24</v>
      </c>
      <c r="DS6" s="20" t="str">
        <f>IF(DS7="","",IF(DS7="-","【-】","【"&amp;SUBSTITUTE(TEXT(DS7,"#,##0.00"),"-","△")&amp;"】"))</f>
        <v>【34.79】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2022</v>
      </c>
      <c r="C7" s="23">
        <v>22021</v>
      </c>
      <c r="D7" s="23">
        <v>46</v>
      </c>
      <c r="E7" s="23">
        <v>17</v>
      </c>
      <c r="F7" s="23">
        <v>9</v>
      </c>
      <c r="G7" s="23">
        <v>0</v>
      </c>
      <c r="H7" s="23" t="s">
        <v>96</v>
      </c>
      <c r="I7" s="23" t="s">
        <v>97</v>
      </c>
      <c r="J7" s="23" t="s">
        <v>98</v>
      </c>
      <c r="K7" s="23" t="s">
        <v>99</v>
      </c>
      <c r="L7" s="23" t="s">
        <v>100</v>
      </c>
      <c r="M7" s="23" t="s">
        <v>101</v>
      </c>
      <c r="N7" s="24" t="s">
        <v>102</v>
      </c>
      <c r="O7" s="24">
        <v>-19.96</v>
      </c>
      <c r="P7" s="24">
        <v>0.01</v>
      </c>
      <c r="Q7" s="24">
        <v>98.1</v>
      </c>
      <c r="R7" s="24">
        <v>3145</v>
      </c>
      <c r="S7" s="24">
        <v>164243</v>
      </c>
      <c r="T7" s="24">
        <v>524.20000000000005</v>
      </c>
      <c r="U7" s="24">
        <v>313.32</v>
      </c>
      <c r="V7" s="24">
        <v>21</v>
      </c>
      <c r="W7" s="24">
        <v>0.04</v>
      </c>
      <c r="X7" s="24">
        <v>525</v>
      </c>
      <c r="Y7" s="24">
        <v>52.24</v>
      </c>
      <c r="Z7" s="24">
        <v>52.23</v>
      </c>
      <c r="AA7" s="24">
        <v>54.69</v>
      </c>
      <c r="AB7" s="24">
        <v>53.12</v>
      </c>
      <c r="AC7" s="24">
        <v>69.58</v>
      </c>
      <c r="AD7" s="24">
        <v>91.26</v>
      </c>
      <c r="AE7" s="24">
        <v>99.2</v>
      </c>
      <c r="AF7" s="24">
        <v>100.42</v>
      </c>
      <c r="AG7" s="24">
        <v>98.03</v>
      </c>
      <c r="AH7" s="24">
        <v>105.46</v>
      </c>
      <c r="AI7" s="24">
        <v>105.41</v>
      </c>
      <c r="AJ7" s="24">
        <v>11784.13</v>
      </c>
      <c r="AK7" s="24">
        <v>13498.73</v>
      </c>
      <c r="AL7" s="24">
        <v>15441.36</v>
      </c>
      <c r="AM7" s="24">
        <v>17759.61</v>
      </c>
      <c r="AN7" s="24">
        <v>24986</v>
      </c>
      <c r="AO7" s="24">
        <v>1597.09</v>
      </c>
      <c r="AP7" s="24">
        <v>1500.46</v>
      </c>
      <c r="AQ7" s="24">
        <v>762.05</v>
      </c>
      <c r="AR7" s="24">
        <v>755.68</v>
      </c>
      <c r="AS7" s="24">
        <v>806.39</v>
      </c>
      <c r="AT7" s="24">
        <v>787.78</v>
      </c>
      <c r="AU7" s="24">
        <v>8.65</v>
      </c>
      <c r="AV7" s="24">
        <v>6.72</v>
      </c>
      <c r="AW7" s="24">
        <v>5.82</v>
      </c>
      <c r="AX7" s="24">
        <v>5.07</v>
      </c>
      <c r="AY7" s="24">
        <v>4.42</v>
      </c>
      <c r="AZ7" s="24">
        <v>88.56</v>
      </c>
      <c r="BA7" s="24">
        <v>81.260000000000005</v>
      </c>
      <c r="BB7" s="24">
        <v>92.61</v>
      </c>
      <c r="BC7" s="24">
        <v>91.41</v>
      </c>
      <c r="BD7" s="24">
        <v>96.26</v>
      </c>
      <c r="BE7" s="24">
        <v>96.87</v>
      </c>
      <c r="BF7" s="24">
        <v>15019.05</v>
      </c>
      <c r="BG7" s="24">
        <v>14217.3</v>
      </c>
      <c r="BH7" s="24">
        <v>13749.09</v>
      </c>
      <c r="BI7" s="24">
        <v>12758.62</v>
      </c>
      <c r="BJ7" s="24">
        <v>14115.33</v>
      </c>
      <c r="BK7" s="24">
        <v>1837.88</v>
      </c>
      <c r="BL7" s="24">
        <v>1748.51</v>
      </c>
      <c r="BM7" s="24">
        <v>1640.16</v>
      </c>
      <c r="BN7" s="24">
        <v>1521.05</v>
      </c>
      <c r="BO7" s="24">
        <v>1490.65</v>
      </c>
      <c r="BP7" s="24">
        <v>1496.36</v>
      </c>
      <c r="BQ7" s="24">
        <v>8.2200000000000006</v>
      </c>
      <c r="BR7" s="24">
        <v>9.35</v>
      </c>
      <c r="BS7" s="24">
        <v>9.8699999999999992</v>
      </c>
      <c r="BT7" s="24">
        <v>8.8800000000000008</v>
      </c>
      <c r="BU7" s="24">
        <v>5.94</v>
      </c>
      <c r="BV7" s="24">
        <v>35.03</v>
      </c>
      <c r="BW7" s="24">
        <v>34.99</v>
      </c>
      <c r="BX7" s="24">
        <v>38.270000000000003</v>
      </c>
      <c r="BY7" s="24">
        <v>37.520000000000003</v>
      </c>
      <c r="BZ7" s="24">
        <v>34.96</v>
      </c>
      <c r="CA7" s="24">
        <v>35.159999999999997</v>
      </c>
      <c r="CB7" s="24">
        <v>1985.05</v>
      </c>
      <c r="CC7" s="24">
        <v>1782.15</v>
      </c>
      <c r="CD7" s="24">
        <v>1612.44</v>
      </c>
      <c r="CE7" s="24">
        <v>1900.25</v>
      </c>
      <c r="CF7" s="24">
        <v>2881.28</v>
      </c>
      <c r="CG7" s="24">
        <v>525.22</v>
      </c>
      <c r="CH7" s="24">
        <v>520.91999999999996</v>
      </c>
      <c r="CI7" s="24">
        <v>486.77</v>
      </c>
      <c r="CJ7" s="24">
        <v>502.1</v>
      </c>
      <c r="CK7" s="24">
        <v>539.07000000000005</v>
      </c>
      <c r="CL7" s="24">
        <v>534.98</v>
      </c>
      <c r="CM7" s="24">
        <v>31.25</v>
      </c>
      <c r="CN7" s="24">
        <v>31.25</v>
      </c>
      <c r="CO7" s="24">
        <v>31.25</v>
      </c>
      <c r="CP7" s="24">
        <v>31.25</v>
      </c>
      <c r="CQ7" s="24">
        <v>31.25</v>
      </c>
      <c r="CR7" s="24">
        <v>35.340000000000003</v>
      </c>
      <c r="CS7" s="24">
        <v>34.68</v>
      </c>
      <c r="CT7" s="24">
        <v>34.700000000000003</v>
      </c>
      <c r="CU7" s="24">
        <v>46.83</v>
      </c>
      <c r="CV7" s="24">
        <v>33.74</v>
      </c>
      <c r="CW7" s="24">
        <v>33.840000000000003</v>
      </c>
      <c r="CX7" s="24">
        <v>92.59</v>
      </c>
      <c r="CY7" s="24">
        <v>92</v>
      </c>
      <c r="CZ7" s="24">
        <v>88</v>
      </c>
      <c r="DA7" s="24">
        <v>90.48</v>
      </c>
      <c r="DB7" s="24">
        <v>90.48</v>
      </c>
      <c r="DC7" s="24">
        <v>91.52</v>
      </c>
      <c r="DD7" s="24">
        <v>90.33</v>
      </c>
      <c r="DE7" s="24">
        <v>90.04</v>
      </c>
      <c r="DF7" s="24">
        <v>90.58</v>
      </c>
      <c r="DG7" s="24">
        <v>90.11</v>
      </c>
      <c r="DH7" s="24">
        <v>89.98</v>
      </c>
      <c r="DI7" s="24">
        <v>45.06</v>
      </c>
      <c r="DJ7" s="24">
        <v>46.29</v>
      </c>
      <c r="DK7" s="24">
        <v>47.36</v>
      </c>
      <c r="DL7" s="24">
        <v>49.12</v>
      </c>
      <c r="DM7" s="24">
        <v>50.89</v>
      </c>
      <c r="DN7" s="24">
        <v>30.28</v>
      </c>
      <c r="DO7" s="24">
        <v>31</v>
      </c>
      <c r="DP7" s="24">
        <v>29.28</v>
      </c>
      <c r="DQ7" s="24">
        <v>32.380000000000003</v>
      </c>
      <c r="DR7" s="24">
        <v>35.24</v>
      </c>
      <c r="DS7" s="24">
        <v>34.79</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