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5\R06.01.25締切　R04経営比較分析表\01水道\★記入用\"/>
    </mc:Choice>
  </mc:AlternateContent>
  <workbookProtection workbookAlgorithmName="SHA-512" workbookHashValue="dnsoqK8LRdzowjOfD1zUJcnQreHWG5XTRGn2cVMNE2YWFBYYuFf9AP3yrLxsrD67Hjq+062H+CdehWsVf8uKHg==" workbookSaltValue="ejWDkeiuncddMP5XUUyIxA==" workbookSpinCount="100000" lockStructure="1"/>
  <bookViews>
    <workbookView xWindow="0" yWindow="0" windowWidth="26535" windowHeight="10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<sst xmlns="http://schemas.openxmlformats.org/spreadsheetml/2006/main" count="228" uniqueCount="114">
  <si>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</si>
  <si>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</si>
  <si>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</si>
  <si>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</si>
  <si>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</si>
  <si>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</si>
  <si>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</si>
  <si>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</si>
  <si>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</si>
  <si>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</si>
  <si>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</si>
  <si>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</si>
  <si>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</si>
  <si>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</si>
  <si>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</si>
  <si>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</si>
  <si>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</si>
  <si>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</si>
  <si>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</si>
  <si>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</si>
  <si>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</si>
  <si>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</si>
  <si>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</si>
  <si>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</si>
  <si>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</si>
  <si>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</si>
  <si>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</si>
  <si>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</si>
  <si>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</si>
  <si>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</si>
  <si>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</si>
  <si>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</si>
  <si>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</si>
  <si>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</si>
  <si>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</si>
  <si>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</si>
  <si>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</si>
  <si>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</si>
  <si>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</si>
  <si>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</si>
  <si>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</si>
  <si>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</si>
  <si>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</si>
  <si>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</si>
  <si>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</si>
  <si>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</si>
  <si>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</si>
  <si>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</si>
  <si>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</si>
  <si>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</si>
  <si>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</si>
  <si>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</si>
  <si>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</si>
  <si>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</si>
  <si>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</si>
  <si>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</si>
  <si>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</si>
  <si>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</si>
  <si>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</si>
  <si>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</si>
  <si>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</si>
  <si>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</si>
  <si>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</si>
  <si>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</si>
  <si>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</si>
  <si>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</si>
  <si>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</si>
  <si>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</si>
  <si>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</si>
  <si>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</si>
  <si>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</si>
  <si>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</si>
  <si>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</si>
  <si>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</si>
  <si>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</si>
  <si>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</si>
  <si>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</si>
  <si>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</si>
  <si>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</si>
  <si>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</si>
  <si>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</si>
  <si>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</si>
  <si>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</si>
  <si>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</si>
  <si>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</si>
  <si>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</si>
  <si>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</si>
  <si>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</si>
  <si>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</si>
  <si>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</si>
  <si>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</si>
  <si>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</si>
  <si>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</si>
  <si>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</si>
  <si>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</si>
  <si>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</si>
  <si>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</si>
  <si>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</si>
  <si>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</si>
  <si>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</si>
  <si>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</si>
  <si>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</si>
  <si>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</si>
  <si>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</si>
  <si>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</si>
  <si>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</si>
  <si>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</si>
  <si>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</si>
  <si>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</si>
  <si>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</si>
  <si>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</si>
  <si>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現時点では水道料金収入により経営は安定しているが、資産、特に管路の老朽化が急激に進む中で更新が追い付いていないことから、今後は更新事業を加速していく必要がある。
　人口減少や施設の更新を進めていく中でも安定した経営を続けていくため、将来負担の軽減も考慮した適切な投資計画を立て実施していくとともに、持続可能な経営に必要な範囲で料金改定も検討していく。</t>
    <rPh sb="6" eb="8">
      <t>スイドウ</t>
    </rPh>
    <rPh sb="8" eb="10">
      <t>リョウキン</t>
    </rPh>
    <rPh sb="10" eb="12">
      <t>シュウニュウ</t>
    </rPh>
    <rPh sb="26" eb="28">
      <t>シサン</t>
    </rPh>
    <rPh sb="29" eb="30">
      <t>トク</t>
    </rPh>
    <rPh sb="31" eb="33">
      <t>カンロ</t>
    </rPh>
    <rPh sb="34" eb="36">
      <t>ロウキュウ</t>
    </rPh>
    <rPh sb="36" eb="37">
      <t>カ</t>
    </rPh>
    <rPh sb="38" eb="40">
      <t>キュウゲキ</t>
    </rPh>
    <rPh sb="41" eb="42">
      <t>スス</t>
    </rPh>
    <rPh sb="43" eb="44">
      <t>ナカ</t>
    </rPh>
    <rPh sb="45" eb="47">
      <t>コウシン</t>
    </rPh>
    <rPh sb="64" eb="66">
      <t>コウシン</t>
    </rPh>
    <rPh sb="66" eb="68">
      <t>ジギョウ</t>
    </rPh>
    <rPh sb="69" eb="71">
      <t>カソク</t>
    </rPh>
    <rPh sb="75" eb="77">
      <t>ヒツヨウ</t>
    </rPh>
    <phoneticPr fontId="4"/>
  </si>
  <si>
    <t>　維持管理費などの経常の費用を経常の収入で賄えているかを示す経常収支比率は118.86％と前年度より向上している。
　また給水のための費用が水道料金で賄えているかを示す料金回収率も115.61％と良好であることから、当事業の収支は料金収入により健全に保たれていると言える。
　そのほか過去年度からの累積の損失である累積欠損金は発生しておらず、負債に関しても企業債残高対給水収益比率は全国平均よりも低い・短期的な債務に対する支払能力を示す流動比率は510.41％と高い、など現状では過剰な負担にはなっていない。
　以上より現状では経営は安定している。しかし給水人口は年々減少しており料金収入の減少が懸念されることから、今後も経営の健全性と保つには費用の削減や財源確保に努める必要がある。</t>
    <rPh sb="1" eb="3">
      <t>イジ</t>
    </rPh>
    <rPh sb="3" eb="6">
      <t>カンリヒ</t>
    </rPh>
    <rPh sb="9" eb="11">
      <t>ケイジョウ</t>
    </rPh>
    <rPh sb="12" eb="14">
      <t>ヒヨウ</t>
    </rPh>
    <rPh sb="15" eb="17">
      <t>ケイジョウ</t>
    </rPh>
    <rPh sb="18" eb="20">
      <t>シュウニュウ</t>
    </rPh>
    <rPh sb="21" eb="22">
      <t>マカナ</t>
    </rPh>
    <rPh sb="28" eb="29">
      <t>シメ</t>
    </rPh>
    <rPh sb="30" eb="32">
      <t>ケイジョウ</t>
    </rPh>
    <rPh sb="32" eb="34">
      <t>シュウシ</t>
    </rPh>
    <rPh sb="34" eb="36">
      <t>ヒリツ</t>
    </rPh>
    <rPh sb="45" eb="48">
      <t>ゼンネンド</t>
    </rPh>
    <rPh sb="50" eb="52">
      <t>コウジョウ</t>
    </rPh>
    <rPh sb="61" eb="63">
      <t>キュウスイ</t>
    </rPh>
    <rPh sb="67" eb="69">
      <t>ヒヨウ</t>
    </rPh>
    <rPh sb="70" eb="72">
      <t>スイドウ</t>
    </rPh>
    <rPh sb="72" eb="74">
      <t>リョウキン</t>
    </rPh>
    <rPh sb="75" eb="76">
      <t>マカナ</t>
    </rPh>
    <rPh sb="82" eb="83">
      <t>シメ</t>
    </rPh>
    <rPh sb="84" eb="86">
      <t>リョウキン</t>
    </rPh>
    <rPh sb="86" eb="88">
      <t>カイシュウ</t>
    </rPh>
    <rPh sb="88" eb="89">
      <t>リツ</t>
    </rPh>
    <rPh sb="98" eb="100">
      <t>リョウコウ</t>
    </rPh>
    <rPh sb="108" eb="109">
      <t>トウ</t>
    </rPh>
    <rPh sb="109" eb="111">
      <t>ジギョウ</t>
    </rPh>
    <rPh sb="112" eb="114">
      <t>シュウシ</t>
    </rPh>
    <rPh sb="142" eb="144">
      <t>カコ</t>
    </rPh>
    <rPh sb="144" eb="146">
      <t>ネンド</t>
    </rPh>
    <rPh sb="149" eb="151">
      <t>ルイセキ</t>
    </rPh>
    <rPh sb="152" eb="154">
      <t>ソンシツ</t>
    </rPh>
    <rPh sb="157" eb="159">
      <t>ルイセキ</t>
    </rPh>
    <rPh sb="159" eb="161">
      <t>ケッソン</t>
    </rPh>
    <rPh sb="161" eb="162">
      <t>キン</t>
    </rPh>
    <rPh sb="163" eb="165">
      <t>ハッセイ</t>
    </rPh>
    <rPh sb="171" eb="173">
      <t>フサイ</t>
    </rPh>
    <rPh sb="174" eb="175">
      <t>カン</t>
    </rPh>
    <rPh sb="178" eb="180">
      <t>キギョウ</t>
    </rPh>
    <rPh sb="180" eb="181">
      <t>サイ</t>
    </rPh>
    <rPh sb="181" eb="183">
      <t>ザンダカ</t>
    </rPh>
    <rPh sb="183" eb="184">
      <t>タイ</t>
    </rPh>
    <rPh sb="184" eb="186">
      <t>キュウスイ</t>
    </rPh>
    <rPh sb="186" eb="188">
      <t>シュウエキ</t>
    </rPh>
    <rPh sb="188" eb="190">
      <t>ヒリツ</t>
    </rPh>
    <rPh sb="191" eb="193">
      <t>ゼンコク</t>
    </rPh>
    <rPh sb="193" eb="195">
      <t>ヘイキン</t>
    </rPh>
    <rPh sb="198" eb="199">
      <t>ヒク</t>
    </rPh>
    <rPh sb="201" eb="204">
      <t>タンキテキ</t>
    </rPh>
    <rPh sb="205" eb="207">
      <t>サイム</t>
    </rPh>
    <rPh sb="208" eb="209">
      <t>タイ</t>
    </rPh>
    <rPh sb="211" eb="213">
      <t>シハラ</t>
    </rPh>
    <rPh sb="213" eb="215">
      <t>ノウリョク</t>
    </rPh>
    <rPh sb="216" eb="217">
      <t>シメ</t>
    </rPh>
    <rPh sb="218" eb="220">
      <t>リュウドウ</t>
    </rPh>
    <rPh sb="220" eb="222">
      <t>ヒリツ</t>
    </rPh>
    <rPh sb="231" eb="232">
      <t>タカ</t>
    </rPh>
    <rPh sb="236" eb="238">
      <t>ゲンジョウ</t>
    </rPh>
    <rPh sb="240" eb="242">
      <t>カジョウ</t>
    </rPh>
    <rPh sb="243" eb="245">
      <t>フタン</t>
    </rPh>
    <rPh sb="256" eb="258">
      <t>イジョウ</t>
    </rPh>
    <rPh sb="260" eb="262">
      <t>ゲンジョウ</t>
    </rPh>
    <rPh sb="264" eb="266">
      <t>ケイエイ</t>
    </rPh>
    <rPh sb="267" eb="269">
      <t>アンテイ</t>
    </rPh>
    <rPh sb="308" eb="310">
      <t>コンゴ</t>
    </rPh>
    <rPh sb="311" eb="313">
      <t>ケイエイ</t>
    </rPh>
    <rPh sb="314" eb="317">
      <t>ケンゼンセイ</t>
    </rPh>
    <rPh sb="318" eb="319">
      <t>タモ</t>
    </rPh>
    <phoneticPr fontId="4"/>
  </si>
  <si>
    <t>　有形固定資産減価償却率が全国平均、類似団体平均より高く、資産が全体的に老朽化していると言える。
　そのうち管路については、耐用年数を過ぎた管路の割合を示す管路経年化率が急激に悪化しており、前年度比で8.06ポイントも上昇している。これは第１期拡張事業で整備した管路の耐用年数が経過したためである。
　一方で管路の更新の状況を示す管路更新率は0.17％で前年度よりさらに低下しており、全国平均の0.67％、類似団体平均の0.50％と比べても大幅に低い。
　給水の安定を保つため、今管路や施設の更新を加速するための投資や財源について計画する必要がある。</t>
    <rPh sb="1" eb="3">
      <t>ユウケイ</t>
    </rPh>
    <rPh sb="3" eb="5">
      <t>コテイ</t>
    </rPh>
    <rPh sb="5" eb="7">
      <t>シサン</t>
    </rPh>
    <rPh sb="7" eb="9">
      <t>ゲンカ</t>
    </rPh>
    <rPh sb="9" eb="11">
      <t>ショウキャク</t>
    </rPh>
    <rPh sb="11" eb="12">
      <t>リツ</t>
    </rPh>
    <rPh sb="13" eb="15">
      <t>ゼンコク</t>
    </rPh>
    <rPh sb="15" eb="17">
      <t>ヘイキン</t>
    </rPh>
    <rPh sb="18" eb="20">
      <t>ルイジ</t>
    </rPh>
    <rPh sb="20" eb="22">
      <t>ダンタイ</t>
    </rPh>
    <rPh sb="22" eb="24">
      <t>ヘイキン</t>
    </rPh>
    <rPh sb="26" eb="27">
      <t>タカ</t>
    </rPh>
    <rPh sb="29" eb="31">
      <t>シサン</t>
    </rPh>
    <rPh sb="32" eb="35">
      <t>ゼンタイテキ</t>
    </rPh>
    <rPh sb="36" eb="39">
      <t>ロウキュウカ</t>
    </rPh>
    <rPh sb="44" eb="45">
      <t>イ</t>
    </rPh>
    <rPh sb="54" eb="56">
      <t>カンロ</t>
    </rPh>
    <rPh sb="62" eb="64">
      <t>タイヨウ</t>
    </rPh>
    <rPh sb="64" eb="66">
      <t>ネンスウ</t>
    </rPh>
    <rPh sb="67" eb="68">
      <t>ス</t>
    </rPh>
    <rPh sb="70" eb="72">
      <t>カンロ</t>
    </rPh>
    <rPh sb="73" eb="75">
      <t>ワリアイ</t>
    </rPh>
    <rPh sb="76" eb="77">
      <t>シメ</t>
    </rPh>
    <rPh sb="78" eb="80">
      <t>カンロ</t>
    </rPh>
    <rPh sb="80" eb="83">
      <t>ケイネンカ</t>
    </rPh>
    <rPh sb="83" eb="84">
      <t>リツ</t>
    </rPh>
    <rPh sb="85" eb="87">
      <t>キュウゲキ</t>
    </rPh>
    <rPh sb="88" eb="90">
      <t>アッカ</t>
    </rPh>
    <rPh sb="95" eb="98">
      <t>ゼンネンド</t>
    </rPh>
    <rPh sb="98" eb="99">
      <t>ヒ</t>
    </rPh>
    <rPh sb="109" eb="111">
      <t>ジョウショウ</t>
    </rPh>
    <rPh sb="119" eb="120">
      <t>ダイ</t>
    </rPh>
    <rPh sb="121" eb="122">
      <t>キ</t>
    </rPh>
    <rPh sb="122" eb="124">
      <t>カクチョウ</t>
    </rPh>
    <rPh sb="124" eb="126">
      <t>ジギョウ</t>
    </rPh>
    <rPh sb="127" eb="129">
      <t>セイビ</t>
    </rPh>
    <rPh sb="131" eb="133">
      <t>カンロ</t>
    </rPh>
    <rPh sb="136" eb="138">
      <t>ネンスウ</t>
    </rPh>
    <rPh sb="139" eb="141">
      <t>ケイカ</t>
    </rPh>
    <rPh sb="151" eb="153">
      <t>イッポウ</t>
    </rPh>
    <rPh sb="154" eb="155">
      <t>カン</t>
    </rPh>
    <rPh sb="155" eb="156">
      <t>ロ</t>
    </rPh>
    <rPh sb="157" eb="159">
      <t>コウシン</t>
    </rPh>
    <rPh sb="160" eb="162">
      <t>ジョウキョウ</t>
    </rPh>
    <rPh sb="163" eb="164">
      <t>シメ</t>
    </rPh>
    <rPh sb="165" eb="167">
      <t>カンロ</t>
    </rPh>
    <rPh sb="167" eb="169">
      <t>コウシン</t>
    </rPh>
    <rPh sb="169" eb="170">
      <t>リツ</t>
    </rPh>
    <rPh sb="177" eb="180">
      <t>ゼンネンド</t>
    </rPh>
    <rPh sb="185" eb="187">
      <t>テイカ</t>
    </rPh>
    <rPh sb="192" eb="194">
      <t>ゼンコク</t>
    </rPh>
    <rPh sb="194" eb="196">
      <t>ヘイキン</t>
    </rPh>
    <rPh sb="203" eb="205">
      <t>ルイジ</t>
    </rPh>
    <rPh sb="205" eb="207">
      <t>ダンタイ</t>
    </rPh>
    <rPh sb="207" eb="209">
      <t>ヘイキン</t>
    </rPh>
    <rPh sb="216" eb="217">
      <t>クラ</t>
    </rPh>
    <rPh sb="220" eb="222">
      <t>オオハバ</t>
    </rPh>
    <rPh sb="223" eb="224">
      <t>ヒク</t>
    </rPh>
    <rPh sb="228" eb="230">
      <t>キュウスイ</t>
    </rPh>
    <rPh sb="231" eb="233">
      <t>アンテイ</t>
    </rPh>
    <rPh sb="234" eb="235">
      <t>タモ</t>
    </rPh>
    <rPh sb="240" eb="242">
      <t>カンロ</t>
    </rPh>
    <rPh sb="243" eb="245">
      <t>シセツ</t>
    </rPh>
    <rPh sb="246" eb="248">
      <t>コウシン</t>
    </rPh>
    <rPh sb="249" eb="251">
      <t>カソク</t>
    </rPh>
    <rPh sb="256" eb="258">
      <t>トウシ</t>
    </rPh>
    <rPh sb="259" eb="261">
      <t>ザイゲン</t>
    </rPh>
    <rPh sb="265" eb="267">
      <t>ケイカク</t>
    </rPh>
    <rPh sb="269" eb="2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</si>
</sst>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0.3</c:v>
                </c:pt>
                <c:pt idx="2">
                  <c:v>0.22</c:v>
                </c:pt>
                <c:pt idx="3">
                  <c:v>0.24</c:v>
                </c:pt>
                <c:pt idx="4">
                  <c:v>0.17</c:v>
                </c:pt>
              </c:numCache>
            </c:numRef>
          </c:val>
          <c:extLst>
            <c:ext xmlns:c16="http://schemas.microsoft.com/office/drawing/2014/chart" uri="{C3380CC4-5D6E-409C-BE32-E72D297353CC}">
              <c16:uniqueId val="{00000000-ECBD-43D0-BBFD-8FAEF4A002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CBD-43D0-BBFD-8FAEF4A002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36.67</c:v>
                </c:pt>
                <c:pt idx="1">
                  <c:v>46.87</c:v>
                </c:pt>
                <c:pt idx="2">
                  <c:v>46.7</c:v>
                </c:pt>
                <c:pt idx="3">
                  <c:v>47.66</c:v>
                </c:pt>
                <c:pt idx="4">
                  <c:v>46.58</c:v>
                </c:pt>
              </c:numCache>
            </c:numRef>
          </c:val>
          <c:extLst>
            <c:ext xmlns:c16="http://schemas.microsoft.com/office/drawing/2014/chart" uri="{C3380CC4-5D6E-409C-BE32-E72D297353CC}">
              <c16:uniqueId val="{00000000-2CD7-47C9-B20D-7C08237BD97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CD7-47C9-B20D-7C08237BD97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88.47</c:v>
                </c:pt>
                <c:pt idx="1">
                  <c:v>91.61</c:v>
                </c:pt>
                <c:pt idx="2">
                  <c:v>88.45</c:v>
                </c:pt>
                <c:pt idx="3">
                  <c:v>87.16</c:v>
                </c:pt>
                <c:pt idx="4">
                  <c:v>88.31</c:v>
                </c:pt>
              </c:numCache>
            </c:numRef>
          </c:val>
          <c:extLst>
            <c:ext xmlns:c16="http://schemas.microsoft.com/office/drawing/2014/chart" uri="{C3380CC4-5D6E-409C-BE32-E72D297353CC}">
              <c16:uniqueId val="{00000000-3865-4D9E-A041-1382FFA673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865-4D9E-A041-1382FFA673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117.6</c:v>
                </c:pt>
                <c:pt idx="1">
                  <c:v>117.63</c:v>
                </c:pt>
                <c:pt idx="2">
                  <c:v>109.99</c:v>
                </c:pt>
                <c:pt idx="3">
                  <c:v>116.06</c:v>
                </c:pt>
                <c:pt idx="4">
                  <c:v>118.86</c:v>
                </c:pt>
              </c:numCache>
            </c:numRef>
          </c:val>
          <c:extLst>
            <c:ext xmlns:c16="http://schemas.microsoft.com/office/drawing/2014/chart" uri="{C3380CC4-5D6E-409C-BE32-E72D297353CC}">
              <c16:uniqueId val="{00000000-706C-482A-A973-33E816506E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06C-482A-A973-33E816506E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51.24</c:v>
                </c:pt>
                <c:pt idx="1">
                  <c:v>52.01</c:v>
                </c:pt>
                <c:pt idx="2">
                  <c:v>50.87</c:v>
                </c:pt>
                <c:pt idx="3">
                  <c:v>52.23</c:v>
                </c:pt>
                <c:pt idx="4">
                  <c:v>53.68</c:v>
                </c:pt>
              </c:numCache>
            </c:numRef>
          </c:val>
          <c:extLst>
            <c:ext xmlns:c16="http://schemas.microsoft.com/office/drawing/2014/chart" uri="{C3380CC4-5D6E-409C-BE32-E72D297353CC}">
              <c16:uniqueId val="{00000000-DCA8-44B0-B647-B5C6FBF746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CA8-44B0-B647-B5C6FBF746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9.26</c:v>
                </c:pt>
                <c:pt idx="1">
                  <c:v>8.98</c:v>
                </c:pt>
                <c:pt idx="2">
                  <c:v>7.86</c:v>
                </c:pt>
                <c:pt idx="3">
                  <c:v>17.850000000000001</c:v>
                </c:pt>
                <c:pt idx="4">
                  <c:v>25.91</c:v>
                </c:pt>
              </c:numCache>
            </c:numRef>
          </c:val>
          <c:extLst>
            <c:ext xmlns:c16="http://schemas.microsoft.com/office/drawing/2014/chart" uri="{C3380CC4-5D6E-409C-BE32-E72D297353CC}">
              <c16:uniqueId val="{00000000-313D-456B-B4BC-DC5310A11C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13D-456B-B4BC-DC5310A11C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F4-45EB-A73D-AC54907C25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8F4-45EB-A73D-AC54907C25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355.68</c:v>
                </c:pt>
                <c:pt idx="1">
                  <c:v>394</c:v>
                </c:pt>
                <c:pt idx="2">
                  <c:v>351.08</c:v>
                </c:pt>
                <c:pt idx="3">
                  <c:v>417.82</c:v>
                </c:pt>
                <c:pt idx="4">
                  <c:v>510.41</c:v>
                </c:pt>
              </c:numCache>
            </c:numRef>
          </c:val>
          <c:extLst>
            <c:ext xmlns:c16="http://schemas.microsoft.com/office/drawing/2014/chart" uri="{C3380CC4-5D6E-409C-BE32-E72D297353CC}">
              <c16:uniqueId val="{00000000-B65D-481D-B33F-91B822F2AA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65D-481D-B33F-91B822F2AA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233.18</c:v>
                </c:pt>
                <c:pt idx="1">
                  <c:v>229.89</c:v>
                </c:pt>
                <c:pt idx="2">
                  <c:v>232.43</c:v>
                </c:pt>
                <c:pt idx="3">
                  <c:v>248.33</c:v>
                </c:pt>
                <c:pt idx="4">
                  <c:v>237.8</c:v>
                </c:pt>
              </c:numCache>
            </c:numRef>
          </c:val>
          <c:extLst>
            <c:ext xmlns:c16="http://schemas.microsoft.com/office/drawing/2014/chart" uri="{C3380CC4-5D6E-409C-BE32-E72D297353CC}">
              <c16:uniqueId val="{00000000-3CA6-4902-8586-AF8D8BFBD7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CA6-4902-8586-AF8D8BFBD7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114.26</c:v>
                </c:pt>
                <c:pt idx="1">
                  <c:v>114.36</c:v>
                </c:pt>
                <c:pt idx="2">
                  <c:v>106.32</c:v>
                </c:pt>
                <c:pt idx="3">
                  <c:v>112.72</c:v>
                </c:pt>
                <c:pt idx="4">
                  <c:v>115.61</c:v>
                </c:pt>
              </c:numCache>
            </c:numRef>
          </c:val>
          <c:extLst>
            <c:ext xmlns:c16="http://schemas.microsoft.com/office/drawing/2014/chart" uri="{C3380CC4-5D6E-409C-BE32-E72D297353CC}">
              <c16:uniqueId val="{00000000-636B-4B96-B507-9A15A6AA78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636B-4B96-B507-9A15A6AA78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281.99</c:v>
                </c:pt>
                <c:pt idx="1">
                  <c:v>281.63</c:v>
                </c:pt>
                <c:pt idx="2">
                  <c:v>294.38</c:v>
                </c:pt>
                <c:pt idx="3">
                  <c:v>254.26</c:v>
                </c:pt>
                <c:pt idx="4">
                  <c:v>247.45</c:v>
                </c:pt>
              </c:numCache>
            </c:numRef>
          </c:val>
          <c:extLst>
            <c:ext xmlns:c16="http://schemas.microsoft.com/office/drawing/2014/chart" uri="{C3380CC4-5D6E-409C-BE32-E72D297353CC}">
              <c16:uniqueId val="{00000000-FE5E-46C0-9195-BC77C9DEAE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E5E-46C0-9195-BC77C9DEAE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9"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黒石市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31557</v>
      </c>
      <c r="AM8" s="45"/>
      <c r="AN8" s="45"/>
      <c r="AO8" s="45"/>
      <c r="AP8" s="45"/>
      <c r="AQ8" s="45"/>
      <c r="AR8" s="45"/>
      <c r="AS8" s="45"/>
      <c r="AT8" s="46">
        <f>データ!$S$6</f>
        <v>217.05</v>
      </c>
      <c r="AU8" s="47"/>
      <c r="AV8" s="47"/>
      <c r="AW8" s="47"/>
      <c r="AX8" s="47"/>
      <c r="AY8" s="47"/>
      <c r="AZ8" s="47"/>
      <c r="BA8" s="47"/>
      <c r="BB8" s="48">
        <f>データ!$T$6</f>
        <v>145.38999999999999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68.540000000000006</v>
      </c>
      <c r="J10" s="47"/>
      <c r="K10" s="47"/>
      <c r="L10" s="47"/>
      <c r="M10" s="47"/>
      <c r="N10" s="47"/>
      <c r="O10" s="81"/>
      <c r="P10" s="48">
        <f>データ!$P$6</f>
        <v>89.45</v>
      </c>
      <c r="Q10" s="48"/>
      <c r="R10" s="48"/>
      <c r="S10" s="48"/>
      <c r="T10" s="48"/>
      <c r="U10" s="48"/>
      <c r="V10" s="48"/>
      <c r="W10" s="45">
        <f>データ!$Q$6</f>
        <v>4708</v>
      </c>
      <c r="X10" s="45"/>
      <c r="Y10" s="45"/>
      <c r="Z10" s="45"/>
      <c r="AA10" s="45"/>
      <c r="AB10" s="45"/>
      <c r="AC10" s="45"/>
      <c r="AD10" s="2"/>
      <c r="AE10" s="2"/>
      <c r="AF10" s="2"/>
      <c r="AG10" s="2"/>
      <c r="AH10" s="2"/>
      <c r="AI10" s="2"/>
      <c r="AJ10" s="2"/>
      <c r="AK10" s="2"/>
      <c r="AL10" s="45">
        <f>データ!$U$6</f>
        <v>28075</v>
      </c>
      <c r="AM10" s="45"/>
      <c r="AN10" s="45"/>
      <c r="AO10" s="45"/>
      <c r="AP10" s="45"/>
      <c r="AQ10" s="45"/>
      <c r="AR10" s="45"/>
      <c r="AS10" s="45"/>
      <c r="AT10" s="46">
        <f>データ!$V$6</f>
        <v>37.68</v>
      </c>
      <c r="AU10" s="47"/>
      <c r="AV10" s="47"/>
      <c r="AW10" s="47"/>
      <c r="AX10" s="47"/>
      <c r="AY10" s="47"/>
      <c r="AZ10" s="47"/>
      <c r="BA10" s="47"/>
      <c r="BB10" s="48">
        <f>データ!$W$6</f>
        <v>745.09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MN3Jjj/JYo5RediJ4KTJBIHfS5SAbiMDVwLEbSFPOKG/cr7MFOHHPak2pZJZwDRxaQhzIO4eNA4ijyQQVltsg==" saltValue="GjAcR00W26QkQnHkzGeM7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22047</v>
      </c>
      <c r="D6" s="20">
        <f t="shared" si="3"/>
        <v>46</v>
      </c>
      <c r="E6" s="20">
        <f t="shared" si="3"/>
        <v>1</v>
      </c>
      <c r="F6" s="20">
        <f t="shared" si="3"/>
        <v>0</v>
      </c>
      <c r="G6" s="20">
        <f t="shared" si="3"/>
        <v>1</v>
      </c>
      <c r="H6" s="20" t="str">
        <f t="shared" si="3"/>
        <v>青森県　黒石市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68.540000000000006</v>
      </c>
      <c r="P6" s="21">
        <f t="shared" si="3"/>
        <v>89.45</v>
      </c>
      <c r="Q6" s="21">
        <f t="shared" si="3"/>
        <v>4708</v>
      </c>
      <c r="R6" s="21">
        <f t="shared" si="3"/>
        <v>31557</v>
      </c>
      <c r="S6" s="21">
        <f t="shared" si="3"/>
        <v>217.05</v>
      </c>
      <c r="T6" s="21">
        <f t="shared" si="3"/>
        <v>145.38999999999999</v>
      </c>
      <c r="U6" s="21">
        <f t="shared" si="3"/>
        <v>28075</v>
      </c>
      <c r="V6" s="21">
        <f t="shared" si="3"/>
        <v>37.68</v>
      </c>
      <c r="W6" s="21">
        <f t="shared" si="3"/>
        <v>745.09</v>
      </c>
      <c r="X6" s="22">
        <f>IF(X7="",NA(),X7)</f>
        <v>117.6</v>
      </c>
      <c r="Y6" s="22">
        <f t="shared" ref="Y6:AG6" si="4">IF(Y7="",NA(),Y7)</f>
        <v>117.63</v>
      </c>
      <c r="Z6" s="22">
        <f t="shared" si="4"/>
        <v>109.99</v>
      </c>
      <c r="AA6" s="22">
        <f t="shared" si="4"/>
        <v>116.06</v>
      </c>
      <c r="AB6" s="22">
        <f t="shared" si="4"/>
        <v>118.86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355.68</v>
      </c>
      <c r="AU6" s="22">
        <f t="shared" ref="AU6:BC6" si="6">IF(AU7="",NA(),AU7)</f>
        <v>394</v>
      </c>
      <c r="AV6" s="22">
        <f t="shared" si="6"/>
        <v>351.08</v>
      </c>
      <c r="AW6" s="22">
        <f t="shared" si="6"/>
        <v>417.82</v>
      </c>
      <c r="AX6" s="22">
        <f t="shared" si="6"/>
        <v>510.41</v>
      </c>
      <c r="AY6" s="22">
        <f t="shared" si="6"/>
        <v>369.69</v>
      </c>
      <c r="AZ6" s="22">
        <f t="shared" si="6"/>
        <v>379.08</v>
      </c>
      <c r="BA6" s="22">
        <f t="shared" si="6"/>
        <v>367.55</v>
      </c>
      <c r="BB6" s="22">
        <f t="shared" si="6"/>
        <v>378.56</v>
      </c>
      <c r="BC6" s="22">
        <f t="shared" si="6"/>
        <v>364.46</v>
      </c>
      <c r="BD6" s="21" t="str">
        <f>IF(BD7="","",IF(BD7="-","【-】","【"&amp;SUBSTITUTE(TEXT(BD7,"#,##0.00"),"-","△")&amp;"】"))</f>
        <v>【252.29】</v>
      </c>
      <c r="BE6" s="22">
        <f>IF(BE7="",NA(),BE7)</f>
        <v>233.18</v>
      </c>
      <c r="BF6" s="22">
        <f t="shared" ref="BF6:BN6" si="7">IF(BF7="",NA(),BF7)</f>
        <v>229.89</v>
      </c>
      <c r="BG6" s="22">
        <f t="shared" si="7"/>
        <v>232.43</v>
      </c>
      <c r="BH6" s="22">
        <f t="shared" si="7"/>
        <v>248.33</v>
      </c>
      <c r="BI6" s="22">
        <f t="shared" si="7"/>
        <v>237.8</v>
      </c>
      <c r="BJ6" s="22">
        <f t="shared" si="7"/>
        <v>402.99</v>
      </c>
      <c r="BK6" s="22">
        <f t="shared" si="7"/>
        <v>398.98</v>
      </c>
      <c r="BL6" s="22">
        <f t="shared" si="7"/>
        <v>418.68</v>
      </c>
      <c r="BM6" s="22">
        <f t="shared" si="7"/>
        <v>395.68</v>
      </c>
      <c r="BN6" s="22">
        <f t="shared" si="7"/>
        <v>403.72</v>
      </c>
      <c r="BO6" s="21" t="str">
        <f>IF(BO7="","",IF(BO7="-","【-】","【"&amp;SUBSTITUTE(TEXT(BO7,"#,##0.00"),"-","△")&amp;"】"))</f>
        <v>【268.07】</v>
      </c>
      <c r="BP6" s="22">
        <f>IF(BP7="",NA(),BP7)</f>
        <v>114.26</v>
      </c>
      <c r="BQ6" s="22">
        <f t="shared" ref="BQ6:BY6" si="8">IF(BQ7="",NA(),BQ7)</f>
        <v>114.36</v>
      </c>
      <c r="BR6" s="22">
        <f t="shared" si="8"/>
        <v>106.32</v>
      </c>
      <c r="BS6" s="22">
        <f t="shared" si="8"/>
        <v>112.72</v>
      </c>
      <c r="BT6" s="22">
        <f t="shared" si="8"/>
        <v>115.61</v>
      </c>
      <c r="BU6" s="22">
        <f t="shared" si="8"/>
        <v>98.66</v>
      </c>
      <c r="BV6" s="22">
        <f t="shared" si="8"/>
        <v>98.64</v>
      </c>
      <c r="BW6" s="22">
        <f t="shared" si="8"/>
        <v>94.78</v>
      </c>
      <c r="BX6" s="22">
        <f t="shared" si="8"/>
        <v>97.59</v>
      </c>
      <c r="BY6" s="22">
        <f t="shared" si="8"/>
        <v>92.17</v>
      </c>
      <c r="BZ6" s="21" t="str">
        <f>IF(BZ7="","",IF(BZ7="-","【-】","【"&amp;SUBSTITUTE(TEXT(BZ7,"#,##0.00"),"-","△")&amp;"】"))</f>
        <v>【97.47】</v>
      </c>
      <c r="CA6" s="22">
        <f>IF(CA7="",NA(),CA7)</f>
        <v>281.99</v>
      </c>
      <c r="CB6" s="22">
        <f t="shared" ref="CB6:CJ6" si="9">IF(CB7="",NA(),CB7)</f>
        <v>281.63</v>
      </c>
      <c r="CC6" s="22">
        <f t="shared" si="9"/>
        <v>294.38</v>
      </c>
      <c r="CD6" s="22">
        <f t="shared" si="9"/>
        <v>254.26</v>
      </c>
      <c r="CE6" s="22">
        <f t="shared" si="9"/>
        <v>247.45</v>
      </c>
      <c r="CF6" s="22">
        <f t="shared" si="9"/>
        <v>178.59</v>
      </c>
      <c r="CG6" s="22">
        <f t="shared" si="9"/>
        <v>178.92</v>
      </c>
      <c r="CH6" s="22">
        <f t="shared" si="9"/>
        <v>181.3</v>
      </c>
      <c r="CI6" s="22">
        <f t="shared" si="9"/>
        <v>181.71</v>
      </c>
      <c r="CJ6" s="22">
        <f t="shared" si="9"/>
        <v>188.51</v>
      </c>
      <c r="CK6" s="21" t="str">
        <f>IF(CK7="","",IF(CK7="-","【-】","【"&amp;SUBSTITUTE(TEXT(CK7,"#,##0.00"),"-","△")&amp;"】"))</f>
        <v>【174.75】</v>
      </c>
      <c r="CL6" s="22">
        <f>IF(CL7="",NA(),CL7)</f>
        <v>36.67</v>
      </c>
      <c r="CM6" s="22">
        <f t="shared" ref="CM6:CU6" si="10">IF(CM7="",NA(),CM7)</f>
        <v>46.87</v>
      </c>
      <c r="CN6" s="22">
        <f t="shared" si="10"/>
        <v>46.7</v>
      </c>
      <c r="CO6" s="22">
        <f t="shared" si="10"/>
        <v>47.66</v>
      </c>
      <c r="CP6" s="22">
        <f t="shared" si="10"/>
        <v>46.58</v>
      </c>
      <c r="CQ6" s="22">
        <f t="shared" si="10"/>
        <v>55.03</v>
      </c>
      <c r="CR6" s="22">
        <f t="shared" si="10"/>
        <v>55.14</v>
      </c>
      <c r="CS6" s="22">
        <f t="shared" si="10"/>
        <v>55.89</v>
      </c>
      <c r="CT6" s="22">
        <f t="shared" si="10"/>
        <v>55.72</v>
      </c>
      <c r="CU6" s="22">
        <f t="shared" si="10"/>
        <v>55.31</v>
      </c>
      <c r="CV6" s="21" t="str">
        <f>IF(CV7="","",IF(CV7="-","【-】","【"&amp;SUBSTITUTE(TEXT(CV7,"#,##0.00"),"-","△")&amp;"】"))</f>
        <v>【59.97】</v>
      </c>
      <c r="CW6" s="22">
        <f>IF(CW7="",NA(),CW7)</f>
        <v>88.47</v>
      </c>
      <c r="CX6" s="22">
        <f t="shared" ref="CX6:DF6" si="11">IF(CX7="",NA(),CX7)</f>
        <v>91.61</v>
      </c>
      <c r="CY6" s="22">
        <f t="shared" si="11"/>
        <v>88.45</v>
      </c>
      <c r="CZ6" s="22">
        <f t="shared" si="11"/>
        <v>87.16</v>
      </c>
      <c r="DA6" s="22">
        <f t="shared" si="11"/>
        <v>88.31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51.24</v>
      </c>
      <c r="DI6" s="22">
        <f t="shared" ref="DI6:DQ6" si="12">IF(DI7="",NA(),DI7)</f>
        <v>52.01</v>
      </c>
      <c r="DJ6" s="22">
        <f t="shared" si="12"/>
        <v>50.87</v>
      </c>
      <c r="DK6" s="22">
        <f t="shared" si="12"/>
        <v>52.23</v>
      </c>
      <c r="DL6" s="22">
        <f t="shared" si="12"/>
        <v>53.68</v>
      </c>
      <c r="DM6" s="22">
        <f t="shared" si="12"/>
        <v>48.87</v>
      </c>
      <c r="DN6" s="22">
        <f t="shared" si="12"/>
        <v>49.92</v>
      </c>
      <c r="DO6" s="22">
        <f t="shared" si="12"/>
        <v>50.63</v>
      </c>
      <c r="DP6" s="22">
        <f t="shared" si="12"/>
        <v>51.29</v>
      </c>
      <c r="DQ6" s="22">
        <f t="shared" si="12"/>
        <v>52.2</v>
      </c>
      <c r="DR6" s="21" t="str">
        <f>IF(DR7="","",IF(DR7="-","【-】","【"&amp;SUBSTITUTE(TEXT(DR7,"#,##0.00"),"-","△")&amp;"】"))</f>
        <v>【51.51】</v>
      </c>
      <c r="DS6" s="22">
        <f>IF(DS7="",NA(),DS7)</f>
        <v>9.26</v>
      </c>
      <c r="DT6" s="22">
        <f t="shared" ref="DT6:EB6" si="13">IF(DT7="",NA(),DT7)</f>
        <v>8.98</v>
      </c>
      <c r="DU6" s="22">
        <f t="shared" si="13"/>
        <v>7.86</v>
      </c>
      <c r="DV6" s="22">
        <f t="shared" si="13"/>
        <v>17.850000000000001</v>
      </c>
      <c r="DW6" s="22">
        <f t="shared" si="13"/>
        <v>25.91</v>
      </c>
      <c r="DX6" s="22">
        <f t="shared" si="13"/>
        <v>14.85</v>
      </c>
      <c r="DY6" s="22">
        <f t="shared" si="13"/>
        <v>16.88</v>
      </c>
      <c r="DZ6" s="22">
        <f t="shared" si="13"/>
        <v>18.28</v>
      </c>
      <c r="EA6" s="22">
        <f t="shared" si="13"/>
        <v>19.61</v>
      </c>
      <c r="EB6" s="22">
        <f t="shared" si="13"/>
        <v>20.73</v>
      </c>
      <c r="EC6" s="21" t="str">
        <f>IF(EC7="","",IF(EC7="-","【-】","【"&amp;SUBSTITUTE(TEXT(EC7,"#,##0.00"),"-","△")&amp;"】"))</f>
        <v>【23.75】</v>
      </c>
      <c r="ED6" s="22">
        <f>IF(ED7="",NA(),ED7)</f>
        <v>0.19</v>
      </c>
      <c r="EE6" s="22">
        <f t="shared" ref="EE6:EM6" si="14">IF(EE7="",NA(),EE7)</f>
        <v>0.3</v>
      </c>
      <c r="EF6" s="22">
        <f t="shared" si="14"/>
        <v>0.22</v>
      </c>
      <c r="EG6" s="22">
        <f t="shared" si="14"/>
        <v>0.24</v>
      </c>
      <c r="EH6" s="22">
        <f t="shared" si="14"/>
        <v>0.17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22047</v>
      </c>
      <c r="D7" s="24">
        <v>46</v>
      </c>
      <c r="E7" s="24">
        <v>1</v>
      </c>
      <c r="F7" s="24">
        <v>0</v>
      </c>
      <c r="G7" s="24">
        <v>1</v>
      </c>
      <c r="H7" s="24" t="s">
        <v>93</v>
      </c>
      <c r="I7" s="24" t="s">
        <v>94</v>
      </c>
      <c r="J7" s="24" t="s">
        <v>95</v>
      </c>
      <c r="K7" s="24" t="s">
        <v>96</v>
      </c>
      <c r="L7" s="24" t="s">
        <v>97</v>
      </c>
      <c r="M7" s="24" t="s">
        <v>98</v>
      </c>
      <c r="N7" s="25" t="s">
        <v>99</v>
      </c>
      <c r="O7" s="25">
        <v>68.540000000000006</v>
      </c>
      <c r="P7" s="25">
        <v>89.45</v>
      </c>
      <c r="Q7" s="25">
        <v>4708</v>
      </c>
      <c r="R7" s="25">
        <v>31557</v>
      </c>
      <c r="S7" s="25">
        <v>217.05</v>
      </c>
      <c r="T7" s="25">
        <v>145.38999999999999</v>
      </c>
      <c r="U7" s="25">
        <v>28075</v>
      </c>
      <c r="V7" s="25">
        <v>37.68</v>
      </c>
      <c r="W7" s="25">
        <v>745.09</v>
      </c>
      <c r="X7" s="25">
        <v>117.6</v>
      </c>
      <c r="Y7" s="25">
        <v>117.63</v>
      </c>
      <c r="Z7" s="25">
        <v>109.99</v>
      </c>
      <c r="AA7" s="25">
        <v>116.06</v>
      </c>
      <c r="AB7" s="25">
        <v>118.86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355.68</v>
      </c>
      <c r="AU7" s="25">
        <v>394</v>
      </c>
      <c r="AV7" s="25">
        <v>351.08</v>
      </c>
      <c r="AW7" s="25">
        <v>417.82</v>
      </c>
      <c r="AX7" s="25">
        <v>510.41</v>
      </c>
      <c r="AY7" s="25">
        <v>369.69</v>
      </c>
      <c r="AZ7" s="25">
        <v>379.08</v>
      </c>
      <c r="BA7" s="25">
        <v>367.55</v>
      </c>
      <c r="BB7" s="25">
        <v>378.56</v>
      </c>
      <c r="BC7" s="25">
        <v>364.46</v>
      </c>
      <c r="BD7" s="25">
        <v>252.29</v>
      </c>
      <c r="BE7" s="25">
        <v>233.18</v>
      </c>
      <c r="BF7" s="25">
        <v>229.89</v>
      </c>
      <c r="BG7" s="25">
        <v>232.43</v>
      </c>
      <c r="BH7" s="25">
        <v>248.33</v>
      </c>
      <c r="BI7" s="25">
        <v>237.8</v>
      </c>
      <c r="BJ7" s="25">
        <v>402.99</v>
      </c>
      <c r="BK7" s="25">
        <v>398.98</v>
      </c>
      <c r="BL7" s="25">
        <v>418.68</v>
      </c>
      <c r="BM7" s="25">
        <v>395.68</v>
      </c>
      <c r="BN7" s="25">
        <v>403.72</v>
      </c>
      <c r="BO7" s="25">
        <v>268.07</v>
      </c>
      <c r="BP7" s="25">
        <v>114.26</v>
      </c>
      <c r="BQ7" s="25">
        <v>114.36</v>
      </c>
      <c r="BR7" s="25">
        <v>106.32</v>
      </c>
      <c r="BS7" s="25">
        <v>112.72</v>
      </c>
      <c r="BT7" s="25">
        <v>115.61</v>
      </c>
      <c r="BU7" s="25">
        <v>98.66</v>
      </c>
      <c r="BV7" s="25">
        <v>98.64</v>
      </c>
      <c r="BW7" s="25">
        <v>94.78</v>
      </c>
      <c r="BX7" s="25">
        <v>97.59</v>
      </c>
      <c r="BY7" s="25">
        <v>92.17</v>
      </c>
      <c r="BZ7" s="25">
        <v>97.47</v>
      </c>
      <c r="CA7" s="25">
        <v>281.99</v>
      </c>
      <c r="CB7" s="25">
        <v>281.63</v>
      </c>
      <c r="CC7" s="25">
        <v>294.38</v>
      </c>
      <c r="CD7" s="25">
        <v>254.26</v>
      </c>
      <c r="CE7" s="25">
        <v>247.45</v>
      </c>
      <c r="CF7" s="25">
        <v>178.59</v>
      </c>
      <c r="CG7" s="25">
        <v>178.92</v>
      </c>
      <c r="CH7" s="25">
        <v>181.3</v>
      </c>
      <c r="CI7" s="25">
        <v>181.71</v>
      </c>
      <c r="CJ7" s="25">
        <v>188.51</v>
      </c>
      <c r="CK7" s="25">
        <v>174.75</v>
      </c>
      <c r="CL7" s="25">
        <v>36.67</v>
      </c>
      <c r="CM7" s="25">
        <v>46.87</v>
      </c>
      <c r="CN7" s="25">
        <v>46.7</v>
      </c>
      <c r="CO7" s="25">
        <v>47.66</v>
      </c>
      <c r="CP7" s="25">
        <v>46.58</v>
      </c>
      <c r="CQ7" s="25">
        <v>55.03</v>
      </c>
      <c r="CR7" s="25">
        <v>55.14</v>
      </c>
      <c r="CS7" s="25">
        <v>55.89</v>
      </c>
      <c r="CT7" s="25">
        <v>55.72</v>
      </c>
      <c r="CU7" s="25">
        <v>55.31</v>
      </c>
      <c r="CV7" s="25">
        <v>59.97</v>
      </c>
      <c r="CW7" s="25">
        <v>88.47</v>
      </c>
      <c r="CX7" s="25">
        <v>91.61</v>
      </c>
      <c r="CY7" s="25">
        <v>88.45</v>
      </c>
      <c r="CZ7" s="25">
        <v>87.16</v>
      </c>
      <c r="DA7" s="25">
        <v>88.31</v>
      </c>
      <c r="DB7" s="25">
        <v>81.900000000000006</v>
      </c>
      <c r="DC7" s="25">
        <v>81.39</v>
      </c>
      <c r="DD7" s="25">
        <v>81.27</v>
      </c>
      <c r="DE7" s="25">
        <v>81.260000000000005</v>
      </c>
      <c r="DF7" s="25">
        <v>80.36</v>
      </c>
      <c r="DG7" s="25">
        <v>89.76</v>
      </c>
      <c r="DH7" s="25">
        <v>51.24</v>
      </c>
      <c r="DI7" s="25">
        <v>52.01</v>
      </c>
      <c r="DJ7" s="25">
        <v>50.87</v>
      </c>
      <c r="DK7" s="25">
        <v>52.23</v>
      </c>
      <c r="DL7" s="25">
        <v>53.68</v>
      </c>
      <c r="DM7" s="25">
        <v>48.87</v>
      </c>
      <c r="DN7" s="25">
        <v>49.92</v>
      </c>
      <c r="DO7" s="25">
        <v>50.63</v>
      </c>
      <c r="DP7" s="25">
        <v>51.29</v>
      </c>
      <c r="DQ7" s="25">
        <v>52.2</v>
      </c>
      <c r="DR7" s="25">
        <v>51.51</v>
      </c>
      <c r="DS7" s="25">
        <v>9.26</v>
      </c>
      <c r="DT7" s="25">
        <v>8.98</v>
      </c>
      <c r="DU7" s="25">
        <v>7.86</v>
      </c>
      <c r="DV7" s="25">
        <v>17.850000000000001</v>
      </c>
      <c r="DW7" s="25">
        <v>25.91</v>
      </c>
      <c r="DX7" s="25">
        <v>14.85</v>
      </c>
      <c r="DY7" s="25">
        <v>16.88</v>
      </c>
      <c r="DZ7" s="25">
        <v>18.28</v>
      </c>
      <c r="EA7" s="25">
        <v>19.61</v>
      </c>
      <c r="EB7" s="25">
        <v>20.73</v>
      </c>
      <c r="EC7" s="25">
        <v>23.75</v>
      </c>
      <c r="ED7" s="25">
        <v>0.19</v>
      </c>
      <c r="EE7" s="25">
        <v>0.3</v>
      </c>
      <c r="EF7" s="25">
        <v>0.22</v>
      </c>
      <c r="EG7" s="25">
        <v>0.24</v>
      </c>
      <c r="EH7" s="25">
        <v>0.17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cp:lastPrinted>2024-01-25T02:37:05Z</cp:lastPrinted>
  <dcterms:created xsi:type="dcterms:W3CDTF">2023-12-05T00:47:46Z</dcterms:created>
  <dcterms:modified xsi:type="dcterms:W3CDTF">2024-01-25T02:38:04Z</dcterms:modified>
  <cp:category/>
</cp:coreProperties>
</file>