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02【業務係】\業務係\04　報告関係\01　庁外報告関係\【1】青森県\【20】経営比較分析表\R5　経営比較分析表\04 回答（確定）\"/>
    </mc:Choice>
  </mc:AlternateContent>
  <workbookProtection workbookAlgorithmName="SHA-512" workbookHashValue="9wDAN0TKTJc5/Pn+2IpFYLzS9NqaFQl/4KFkHTXlYQElG2Dmp+UOgDPunzqDu9iZrCRZBgOgzJ6NZtY2NO8Ruw==" workbookSaltValue="op+U043XvqImIOELxLsgqg==" workbookSpinCount="100000" lockStructure="1"/>
  <bookViews>
    <workbookView xWindow="-28920" yWindow="-7410" windowWidth="29040" windowHeight="158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R6" i="5"/>
  <c r="AD10" i="4" s="1"/>
  <c r="Q6" i="5"/>
  <c r="W10" i="4" s="1"/>
  <c r="P6" i="5"/>
  <c r="P10" i="4" s="1"/>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T10" i="4"/>
  <c r="AL10" i="4"/>
  <c r="BB8" i="4"/>
  <c r="AT8" i="4"/>
  <c r="AL8" i="4"/>
  <c r="AD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<sst xmlns="http://schemas.openxmlformats.org/spreadsheetml/2006/main" count="275" uniqueCount="116">
  <si>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</si>
  <si>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</si>
  <si>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</si>
  <si>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</si>
  <si>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</si>
  <si>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</si>
  <si>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</si>
  <si>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</si>
  <si>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</si>
  <si>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</si>
  <si>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</si>
  <si>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</si>
  <si>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</si>
  <si>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</si>
  <si>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</si>
  <si>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</si>
  <si>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</si>
  <si>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</si>
  <si>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</si>
  <si>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</si>
  <si>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</si>
  <si>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</si>
  <si>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</si>
  <si>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</si>
  <si>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</si>
  <si>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</si>
  <si>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</si>
  <si>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</si>
  <si>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</si>
  <si>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</si>
  <si>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</si>
  <si>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</si>
  <si>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</si>
  <si>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</si>
  <si>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</si>
  <si>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</si>
  <si>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</si>
  <si>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</si>
  <si>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</si>
  <si>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</si>
  <si>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</si>
  <si>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</si>
  <si>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</si>
  <si>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</si>
  <si>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</si>
  <si>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</si>
  <si>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</si>
  <si>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</si>
  <si>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</si>
  <si>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</si>
  <si>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</si>
  <si>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</si>
  <si>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</si>
  <si>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</si>
  <si>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</si>
  <si>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</si>
  <si>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</si>
  <si>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</si>
  <si>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</si>
  <si>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</si>
  <si>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</si>
  <si>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</si>
  <si>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</si>
  <si>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</si>
  <si>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</si>
  <si>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</si>
  <si>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</si>
  <si>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</si>
  <si>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</si>
  <si>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</si>
  <si>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</si>
  <si>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</si>
  <si>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</si>
  <si>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</si>
  <si>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</si>
  <si>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</si>
  <si>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</si>
  <si>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</si>
  <si>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</si>
  <si>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</si>
  <si>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</si>
  <si>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</si>
  <si>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</si>
  <si>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</si>
  <si>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</si>
  <si>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</si>
  <si>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</si>
  <si>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</si>
  <si>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</si>
  <si>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</si>
  <si>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</si>
  <si>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</si>
  <si>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</si>
  <si>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</si>
  <si>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</si>
  <si>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</si>
  <si>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</si>
  <si>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</si>
  <si>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</si>
  <si>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</si>
  <si>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</si>
  <si>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</si>
  <si>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</si>
  <si>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</si>
  <si>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</si>
  <si>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</si>
  <si>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</si>
  <si>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</si>
  <si>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</si>
  <si>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</si>
  <si>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</si>
  <si>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</si>
  <si>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</si>
  <si>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当市の農業集落排水事業は、3つの処理区を有しており、平成13年度に西部地区、平成19年度に東部地区、平成24年度に南部地区の事業が完了し、それぞれ翌年度に全面供用開始している。
　有形固定資産減価償却率が類似団体より大きく下回るのは、企業会計へ移行した際に各固定資産の取得価格を、その時点の残存価格で計上したことによるものである。
　現時点で老朽化した施設はないが、今後、汚水処理施設や管渠の経年劣化に伴い、更新改良が必要になっていくことが予想されることから、令和5年度の維持管理適正化計画策定業務の実施により、老朽化状況を把握・路線の重要度等を反映させ、更新順位リストを作成した上で、老朽管更新事業計画を適切に設定すると共に、財源計画を検討し、令和７年度に維持管理化適正計画に基づく事業に着手する計画である。</t>
    <phoneticPr fontId="4"/>
  </si>
  <si>
    <t>　当市の農業集落排水事業は、事業は完了しており、現時点では維持管理が主体となっているが、事業の構造上、使用料収入で賄えず、財源を繰入金に頼る状況が続く見込みである。
　水洗化率は増加傾向だが、人口減少や節水設備の普及により、有収水量は減少傾向にあるため、使用料の減収が続く見込みで、有する施設の処理能力は過剰となっている。
　今後は、これらの課題を改善するため、令和5年度の維持管理適正化計画策定業務の実施により、施設の統廃合や更新計画等を検討する。
　また、令和5年度に実施した経営戦略の改定による現状予測に基づく投資・財源計画の結果、コスト縮減に努めているものの、経費回収率などが目標を達成しない見通しのため、令和6年度に料金改定について検討を行う。</t>
    <rPh sb="136" eb="138">
      <t>ミコ</t>
    </rPh>
    <rPh sb="236" eb="238">
      <t>ジッシ</t>
    </rPh>
    <phoneticPr fontId="4"/>
  </si>
  <si>
    <t xml:space="preserve">　当市の下水道事業は、令和2年度より地方公営企業法を適用したことにより、数値はR02からとなっている。
　①経常収支比率は、不足分を繰入金で補うことにより、100％超を維持している状態のため、赤字に転じ②累積欠損金比率が発生する可能性がある。
　③流動比率については、類似団体と比較すると低く、今後、企業債の元金償還のピークを迎えることから、減少が続く見込みである。
　④企業債残高対事業規模比率については、、令和７年度に維持管理適正化計画に基づく事業に着手し、継続的に企業債を発行する見込みのため、適正な投資規模、適切な企業債発行に努める必要がある。
　⑤経費回収率は類似団体と比較すると高いが、100％を下回ることが常態化しているため、令和6年度に料金改定について検討を行う。
　⑥汚水処理原価、⑦施設利用率及び⑧水洗化率は類似団体より低く、水洗化率向上のため、未接続世帯へ個別訪問を行うなどの取り組みを行っているが、人口減少等により処理水量の増加は見込めないため、令和3年度に青森県から公表があった「青森県 汚水処理施設広域化・共同化計画」に基づき、市内施設の統廃合の検討及び近隣市町村との統廃合に係る協議を進め、適切な施設規模の検討を続ける。
</t>
    <rPh sb="147" eb="149">
      <t>コンゴ</t>
    </rPh>
    <rPh sb="163" eb="164">
      <t>ムカ</t>
    </rPh>
    <rPh sb="171" eb="173">
      <t>ゲンショウ</t>
    </rPh>
    <rPh sb="174" eb="175">
      <t>ツヅ</t>
    </rPh>
    <rPh sb="215" eb="218">
      <t>テキセイカ</t>
    </rPh>
    <rPh sb="343" eb="345">
      <t>オスイ</t>
    </rPh>
    <rPh sb="345" eb="347">
      <t>ショリ</t>
    </rPh>
    <rPh sb="347" eb="349">
      <t>ゲンカ</t>
    </rPh>
    <rPh sb="518" eb="520">
      <t>ケントウ</t>
    </rPh>
    <rPh sb="521" eb="52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</si>
</sst>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6F-48A3-9D64-8C59B8EB2C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D76F-48A3-9D64-8C59B8EB2C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36.19</c:v>
                </c:pt>
                <c:pt idx="3">
                  <c:v>36.04</c:v>
                </c:pt>
                <c:pt idx="4">
                  <c:v>37.1</c:v>
                </c:pt>
              </c:numCache>
            </c:numRef>
          </c:val>
          <c:extLst>
            <c:ext xmlns:c16="http://schemas.microsoft.com/office/drawing/2014/chart" uri="{C3380CC4-5D6E-409C-BE32-E72D297353CC}">
              <c16:uniqueId val="{00000000-8F79-41F5-BCE3-8FB12E895E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F79-41F5-BCE3-8FB12E895E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76.72</c:v>
                </c:pt>
                <c:pt idx="3">
                  <c:v>78.290000000000006</c:v>
                </c:pt>
                <c:pt idx="4">
                  <c:v>79.180000000000007</c:v>
                </c:pt>
              </c:numCache>
            </c:numRef>
          </c:val>
          <c:extLst>
            <c:ext xmlns:c16="http://schemas.microsoft.com/office/drawing/2014/chart" uri="{C3380CC4-5D6E-409C-BE32-E72D297353CC}">
              <c16:uniqueId val="{00000000-FE68-48C2-BACD-802E447379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FE68-48C2-BACD-802E447379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111.08</c:v>
                </c:pt>
                <c:pt idx="3">
                  <c:v>113.97</c:v>
                </c:pt>
                <c:pt idx="4">
                  <c:v>113.57</c:v>
                </c:pt>
              </c:numCache>
            </c:numRef>
          </c:val>
          <c:extLst>
            <c:ext xmlns:c16="http://schemas.microsoft.com/office/drawing/2014/chart" uri="{C3380CC4-5D6E-409C-BE32-E72D297353CC}">
              <c16:uniqueId val="{00000000-4364-4C2B-BEB1-A179F5192A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4364-4C2B-BEB1-A179F5192A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c:v>
                </c:pt>
                <c:pt idx="3">
                  <c:v>7.02</c:v>
                </c:pt>
                <c:pt idx="4">
                  <c:v>10.210000000000001</c:v>
                </c:pt>
              </c:numCache>
            </c:numRef>
          </c:val>
          <c:extLst>
            <c:ext xmlns:c16="http://schemas.microsoft.com/office/drawing/2014/chart" uri="{C3380CC4-5D6E-409C-BE32-E72D297353CC}">
              <c16:uniqueId val="{00000000-4C84-4585-9B7F-CDAFFAA4C3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4C84-4585-9B7F-CDAFFAA4C3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CF-4CEB-9290-FDF8CBC2F9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7CF-4CEB-9290-FDF8CBC2F9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FB-428C-A5FE-587F711CFA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4CFB-428C-A5FE-587F711CFA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18.690000000000001</c:v>
                </c:pt>
                <c:pt idx="3">
                  <c:v>18.27</c:v>
                </c:pt>
                <c:pt idx="4">
                  <c:v>17.93</c:v>
                </c:pt>
              </c:numCache>
            </c:numRef>
          </c:val>
          <c:extLst>
            <c:ext xmlns:c16="http://schemas.microsoft.com/office/drawing/2014/chart" uri="{C3380CC4-5D6E-409C-BE32-E72D297353CC}">
              <c16:uniqueId val="{00000000-6E15-494D-A1E6-B1717F3CF8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6E15-494D-A1E6-B1717F3CF8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B0-4FA1-BC72-FE7C9F76C5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CB0-4FA1-BC72-FE7C9F76C5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61.58</c:v>
                </c:pt>
                <c:pt idx="3">
                  <c:v>66.760000000000005</c:v>
                </c:pt>
                <c:pt idx="4">
                  <c:v>56.9</c:v>
                </c:pt>
              </c:numCache>
            </c:numRef>
          </c:val>
          <c:extLst>
            <c:ext xmlns:c16="http://schemas.microsoft.com/office/drawing/2014/chart" uri="{C3380CC4-5D6E-409C-BE32-E72D297353CC}">
              <c16:uniqueId val="{00000000-AA1E-4F46-BEF1-7922E45510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AA1E-4F46-BEF1-7922E45510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242.79</c:v>
                </c:pt>
                <c:pt idx="3">
                  <c:v>224.65</c:v>
                </c:pt>
                <c:pt idx="4">
                  <c:v>265.99</c:v>
                </c:pt>
              </c:numCache>
            </c:numRef>
          </c:val>
          <c:extLst>
            <c:ext xmlns:c16="http://schemas.microsoft.com/office/drawing/2014/chart" uri="{C3380CC4-5D6E-409C-BE32-E72D297353CC}">
              <c16:uniqueId val="{00000000-8D80-445D-BBF9-A9D65DDEFF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8D80-445D-BBF9-A9D65DDEFF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80" zoomScaleNormal="80" workbookViewId="0">
      <selection activeCell="CC20" sqref="CC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三沢市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38274</v>
      </c>
      <c r="AM8" s="45"/>
      <c r="AN8" s="45"/>
      <c r="AO8" s="45"/>
      <c r="AP8" s="45"/>
      <c r="AQ8" s="45"/>
      <c r="AR8" s="45"/>
      <c r="AS8" s="45"/>
      <c r="AT8" s="46">
        <f>データ!T6</f>
        <v>119.39</v>
      </c>
      <c r="AU8" s="46"/>
      <c r="AV8" s="46"/>
      <c r="AW8" s="46"/>
      <c r="AX8" s="46"/>
      <c r="AY8" s="46"/>
      <c r="AZ8" s="46"/>
      <c r="BA8" s="46"/>
      <c r="BB8" s="46">
        <f>データ!U6</f>
        <v>320.58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62.36</v>
      </c>
      <c r="J10" s="46"/>
      <c r="K10" s="46"/>
      <c r="L10" s="46"/>
      <c r="M10" s="46"/>
      <c r="N10" s="46"/>
      <c r="O10" s="46"/>
      <c r="P10" s="46">
        <f>データ!P6</f>
        <v>13.23</v>
      </c>
      <c r="Q10" s="46"/>
      <c r="R10" s="46"/>
      <c r="S10" s="46"/>
      <c r="T10" s="46"/>
      <c r="U10" s="46"/>
      <c r="V10" s="46"/>
      <c r="W10" s="46">
        <f>データ!Q6</f>
        <v>95.92</v>
      </c>
      <c r="X10" s="46"/>
      <c r="Y10" s="46"/>
      <c r="Z10" s="46"/>
      <c r="AA10" s="46"/>
      <c r="AB10" s="46"/>
      <c r="AC10" s="46"/>
      <c r="AD10" s="45">
        <f>データ!R6</f>
        <v>3130</v>
      </c>
      <c r="AE10" s="45"/>
      <c r="AF10" s="45"/>
      <c r="AG10" s="45"/>
      <c r="AH10" s="45"/>
      <c r="AI10" s="45"/>
      <c r="AJ10" s="45"/>
      <c r="AK10" s="2"/>
      <c r="AL10" s="45">
        <f>データ!V6</f>
        <v>5009</v>
      </c>
      <c r="AM10" s="45"/>
      <c r="AN10" s="45"/>
      <c r="AO10" s="45"/>
      <c r="AP10" s="45"/>
      <c r="AQ10" s="45"/>
      <c r="AR10" s="45"/>
      <c r="AS10" s="45"/>
      <c r="AT10" s="46">
        <f>データ!W6</f>
        <v>6.3</v>
      </c>
      <c r="AU10" s="46"/>
      <c r="AV10" s="46"/>
      <c r="AW10" s="46"/>
      <c r="AX10" s="46"/>
      <c r="AY10" s="46"/>
      <c r="AZ10" s="46"/>
      <c r="BA10" s="46"/>
      <c r="BB10" s="46">
        <f>データ!X6</f>
        <v>795.08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4ntTW+4CE++5mD/lMkeZWzIAh489GkD0oy86c/waZwDEi61l+pHGiwC42UQf7zMd5OGQ4ZuvATK1o8R7jEJDQ==" saltValue="nR1FnP/tkFX3IijNnIZ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22071</v>
      </c>
      <c r="D6" s="19">
        <f t="shared" si="3"/>
        <v>46</v>
      </c>
      <c r="E6" s="19">
        <f t="shared" si="3"/>
        <v>17</v>
      </c>
      <c r="F6" s="19">
        <f t="shared" si="3"/>
        <v>5</v>
      </c>
      <c r="G6" s="19">
        <f t="shared" si="3"/>
        <v>0</v>
      </c>
      <c r="H6" s="19" t="str">
        <f t="shared" si="3"/>
        <v>青森県　三沢市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62.36</v>
      </c>
      <c r="P6" s="20">
        <f t="shared" si="3"/>
        <v>13.23</v>
      </c>
      <c r="Q6" s="20">
        <f t="shared" si="3"/>
        <v>95.92</v>
      </c>
      <c r="R6" s="20">
        <f t="shared" si="3"/>
        <v>3130</v>
      </c>
      <c r="S6" s="20">
        <f t="shared" si="3"/>
        <v>38274</v>
      </c>
      <c r="T6" s="20">
        <f t="shared" si="3"/>
        <v>119.39</v>
      </c>
      <c r="U6" s="20">
        <f t="shared" si="3"/>
        <v>320.58</v>
      </c>
      <c r="V6" s="20">
        <f t="shared" si="3"/>
        <v>5009</v>
      </c>
      <c r="W6" s="20">
        <f t="shared" si="3"/>
        <v>6.3</v>
      </c>
      <c r="X6" s="20">
        <f t="shared" si="3"/>
        <v>795.08</v>
      </c>
      <c r="Y6" s="21" t="str">
        <f>IF(Y7="",NA(),Y7)</f>
        <v>-</v>
      </c>
      <c r="Z6" s="21" t="str">
        <f t="shared" ref="Z6:AH6" si="4">IF(Z7="",NA(),Z7)</f>
        <v>-</v>
      </c>
      <c r="AA6" s="21">
        <f t="shared" si="4"/>
        <v>111.08</v>
      </c>
      <c r="AB6" s="21">
        <f t="shared" si="4"/>
        <v>113.97</v>
      </c>
      <c r="AC6" s="21">
        <f t="shared" si="4"/>
        <v>113.57</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18.690000000000001</v>
      </c>
      <c r="AX6" s="21">
        <f t="shared" si="6"/>
        <v>18.27</v>
      </c>
      <c r="AY6" s="21">
        <f t="shared" si="6"/>
        <v>17.93</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61.58</v>
      </c>
      <c r="BT6" s="21">
        <f t="shared" si="8"/>
        <v>66.760000000000005</v>
      </c>
      <c r="BU6" s="21">
        <f t="shared" si="8"/>
        <v>56.9</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242.79</v>
      </c>
      <c r="CE6" s="21">
        <f t="shared" si="9"/>
        <v>224.65</v>
      </c>
      <c r="CF6" s="21">
        <f t="shared" si="9"/>
        <v>265.99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36.19</v>
      </c>
      <c r="CP6" s="21">
        <f t="shared" si="10"/>
        <v>36.04</v>
      </c>
      <c r="CQ6" s="21">
        <f t="shared" si="10"/>
        <v>37.1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76.72</v>
      </c>
      <c r="DA6" s="21">
        <f t="shared" si="11"/>
        <v>78.290000000000006</v>
      </c>
      <c r="DB6" s="21">
        <f t="shared" si="11"/>
        <v>79.180000000000007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3.5</v>
      </c>
      <c r="DL6" s="21">
        <f t="shared" si="12"/>
        <v>7.02</v>
      </c>
      <c r="DM6" s="21">
        <f t="shared" si="12"/>
        <v>10.210000000000001</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22071</v>
      </c>
      <c r="D7" s="23">
        <v>46</v>
      </c>
      <c r="E7" s="23">
        <v>17</v>
      </c>
      <c r="F7" s="23">
        <v>5</v>
      </c>
      <c r="G7" s="23">
        <v>0</v>
      </c>
      <c r="H7" s="23" t="s">
        <v>96</v>
      </c>
      <c r="I7" s="23" t="s">
        <v>97</v>
      </c>
      <c r="J7" s="23" t="s">
        <v>98</v>
      </c>
      <c r="K7" s="23" t="s">
        <v>99</v>
      </c>
      <c r="L7" s="23" t="s">
        <v>100</v>
      </c>
      <c r="M7" s="23" t="s">
        <v>101</v>
      </c>
      <c r="N7" s="24" t="s">
        <v>102</v>
      </c>
      <c r="O7" s="24">
        <v>62.36</v>
      </c>
      <c r="P7" s="24">
        <v>13.23</v>
      </c>
      <c r="Q7" s="24">
        <v>95.92</v>
      </c>
      <c r="R7" s="24">
        <v>3130</v>
      </c>
      <c r="S7" s="24">
        <v>38274</v>
      </c>
      <c r="T7" s="24">
        <v>119.39</v>
      </c>
      <c r="U7" s="24">
        <v>320.58</v>
      </c>
      <c r="V7" s="24">
        <v>5009</v>
      </c>
      <c r="W7" s="24">
        <v>6.3</v>
      </c>
      <c r="X7" s="24">
        <v>795.08</v>
      </c>
      <c r="Y7" s="24" t="s">
        <v>102</v>
      </c>
      <c r="Z7" s="24" t="s">
        <v>102</v>
      </c>
      <c r="AA7" s="24">
        <v>111.08</v>
      </c>
      <c r="AB7" s="24">
        <v>113.97</v>
      </c>
      <c r="AC7" s="24">
        <v>113.57</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18.690000000000001</v>
      </c>
      <c r="AX7" s="24">
        <v>18.27</v>
      </c>
      <c r="AY7" s="24">
        <v>17.93</v>
      </c>
      <c r="AZ7" s="24" t="s">
        <v>102</v>
      </c>
      <c r="BA7" s="24" t="s">
        <v>102</v>
      </c>
      <c r="BB7" s="24">
        <v>29.13</v>
      </c>
      <c r="BC7" s="24">
        <v>35.69</v>
      </c>
      <c r="BD7" s="24">
        <v>38.4</v>
      </c>
      <c r="BE7" s="24">
        <v>36.94</v>
      </c>
      <c r="BF7" s="24" t="s">
        <v>102</v>
      </c>
      <c r="BG7" s="24" t="s">
        <v>102</v>
      </c>
      <c r="BH7" s="24">
        <v>0</v>
      </c>
      <c r="BI7" s="24">
        <v>0</v>
      </c>
      <c r="BJ7" s="24">
        <v>0</v>
      </c>
      <c r="BK7" s="24" t="s">
        <v>102</v>
      </c>
      <c r="BL7" s="24" t="s">
        <v>102</v>
      </c>
      <c r="BM7" s="24">
        <v>867.83</v>
      </c>
      <c r="BN7" s="24">
        <v>791.76</v>
      </c>
      <c r="BO7" s="24">
        <v>900.82</v>
      </c>
      <c r="BP7" s="24">
        <v>809.19</v>
      </c>
      <c r="BQ7" s="24" t="s">
        <v>102</v>
      </c>
      <c r="BR7" s="24" t="s">
        <v>102</v>
      </c>
      <c r="BS7" s="24">
        <v>61.58</v>
      </c>
      <c r="BT7" s="24">
        <v>66.760000000000005</v>
      </c>
      <c r="BU7" s="24">
        <v>56.9</v>
      </c>
      <c r="BV7" s="24" t="s">
        <v>102</v>
      </c>
      <c r="BW7" s="24" t="s">
        <v>102</v>
      </c>
      <c r="BX7" s="24">
        <v>57.08</v>
      </c>
      <c r="BY7" s="24">
        <v>56.26</v>
      </c>
      <c r="BZ7" s="24">
        <v>52.94</v>
      </c>
      <c r="CA7" s="24">
        <v>57.02</v>
      </c>
      <c r="CB7" s="24" t="s">
        <v>102</v>
      </c>
      <c r="CC7" s="24" t="s">
        <v>102</v>
      </c>
      <c r="CD7" s="24">
        <v>242.79</v>
      </c>
      <c r="CE7" s="24">
        <v>224.65</v>
      </c>
      <c r="CF7" s="24">
        <v>265.99</v>
      </c>
      <c r="CG7" s="24" t="s">
        <v>102</v>
      </c>
      <c r="CH7" s="24" t="s">
        <v>102</v>
      </c>
      <c r="CI7" s="24">
        <v>274.99</v>
      </c>
      <c r="CJ7" s="24">
        <v>282.08999999999997</v>
      </c>
      <c r="CK7" s="24">
        <v>303.27999999999997</v>
      </c>
      <c r="CL7" s="24">
        <v>273.68</v>
      </c>
      <c r="CM7" s="24" t="s">
        <v>102</v>
      </c>
      <c r="CN7" s="24" t="s">
        <v>102</v>
      </c>
      <c r="CO7" s="24">
        <v>36.19</v>
      </c>
      <c r="CP7" s="24">
        <v>36.04</v>
      </c>
      <c r="CQ7" s="24">
        <v>37.1</v>
      </c>
      <c r="CR7" s="24" t="s">
        <v>102</v>
      </c>
      <c r="CS7" s="24" t="s">
        <v>102</v>
      </c>
      <c r="CT7" s="24">
        <v>54.83</v>
      </c>
      <c r="CU7" s="24">
        <v>66.53</v>
      </c>
      <c r="CV7" s="24">
        <v>52.35</v>
      </c>
      <c r="CW7" s="24">
        <v>52.55</v>
      </c>
      <c r="CX7" s="24" t="s">
        <v>102</v>
      </c>
      <c r="CY7" s="24" t="s">
        <v>102</v>
      </c>
      <c r="CZ7" s="24">
        <v>76.72</v>
      </c>
      <c r="DA7" s="24">
        <v>78.290000000000006</v>
      </c>
      <c r="DB7" s="24">
        <v>79.180000000000007</v>
      </c>
      <c r="DC7" s="24" t="s">
        <v>102</v>
      </c>
      <c r="DD7" s="24" t="s">
        <v>102</v>
      </c>
      <c r="DE7" s="24">
        <v>84.7</v>
      </c>
      <c r="DF7" s="24">
        <v>84.67</v>
      </c>
      <c r="DG7" s="24">
        <v>84.39</v>
      </c>
      <c r="DH7" s="24">
        <v>87.3</v>
      </c>
      <c r="DI7" s="24" t="s">
        <v>102</v>
      </c>
      <c r="DJ7" s="24" t="s">
        <v>102</v>
      </c>
      <c r="DK7" s="24">
        <v>3.5</v>
      </c>
      <c r="DL7" s="24">
        <v>7.02</v>
      </c>
      <c r="DM7" s="24">
        <v>10.210000000000001</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2024-02-09T05:41:37Z</cp:lastPrinted>
  <dcterms:created xsi:type="dcterms:W3CDTF">2023-12-12T00:59:32Z</dcterms:created>
  <dcterms:modified xsi:type="dcterms:W3CDTF">2024-02-09T06:08:13Z</dcterms:modified>
  <cp:category/>
</cp:coreProperties>
</file>