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下水道課\101_財務会計\51_経営比較分析表\2023(令和4年度分)\20240116【県市町村課129（月）17時〆】公営企業に係る経営比較分析表（令和4年度決算）の分析等について（依頼）\回答\"/>
    </mc:Choice>
  </mc:AlternateContent>
  <xr:revisionPtr revIDLastSave="0" documentId="13_ncr:1_{78C52682-86E7-44E3-ACDF-528F519E62F5}" xr6:coauthVersionLast="44" xr6:coauthVersionMax="44" xr10:uidLastSave="{00000000-0000-0000-0000-000000000000}"/>
  <workbookProtection workbookAlgorithmName="SHA-512" workbookHashValue="SXJm8HKBrkN0zY4gF3TX2oKxcyEwrfnf9cM1Sfx+zUepHOzR8R+a/6vFx76n0H221qwSka/+aoSCgAel4AU2wg==" workbookSaltValue="Dx+ojt3m9CpPdAr+SDoxRg==" workbookSpinCount="100000" lockStructure="1"/>
  <bookViews>
    <workbookView xWindow="57480" yWindow="330" windowWidth="29040" windowHeight="15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W10" i="4"/>
  <c r="P10" i="4"/>
  <c r="AT8" i="4"/>
  <c r="W8" i="4"/>
  <c r="P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<sst xmlns="http://schemas.openxmlformats.org/spreadsheetml/2006/main" count="275" uniqueCount="116">
  <si>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</si>
  <si>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</si>
  <si>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</si>
  <si>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</si>
  <si>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</si>
  <si>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</si>
  <si>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</si>
  <si>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</si>
  <si>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</si>
  <si>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</si>
  <si>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</si>
  <si>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</si>
  <si>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</si>
  <si>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</si>
  <si>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</si>
  <si>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</si>
  <si>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</si>
  <si>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</si>
  <si>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</si>
  <si>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</si>
  <si>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</si>
  <si>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</si>
  <si>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</si>
  <si>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</si>
  <si>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</si>
  <si>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</si>
  <si>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</si>
  <si>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</si>
  <si>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</si>
  <si>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</si>
  <si>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</si>
  <si>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</si>
  <si>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</si>
  <si>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</si>
  <si>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</si>
  <si>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</si>
  <si>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</si>
  <si>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</si>
  <si>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</si>
  <si>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</si>
  <si>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</si>
  <si>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</si>
  <si>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</si>
  <si>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</si>
  <si>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</si>
  <si>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</si>
  <si>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</si>
  <si>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</si>
  <si>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</si>
  <si>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</si>
  <si>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</si>
  <si>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</si>
  <si>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</si>
  <si>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</si>
  <si>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</si>
  <si>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</si>
  <si>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</si>
  <si>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</si>
  <si>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</si>
  <si>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</si>
  <si>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</si>
  <si>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</si>
  <si>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</si>
  <si>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</si>
  <si>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</si>
  <si>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</si>
  <si>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</si>
  <si>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</si>
  <si>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</si>
  <si>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</si>
  <si>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</si>
  <si>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</si>
  <si>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</si>
  <si>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</si>
  <si>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</si>
  <si>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</si>
  <si>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</si>
  <si>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</si>
  <si>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</si>
  <si>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</si>
  <si>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</si>
  <si>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</si>
  <si>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</si>
  <si>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</si>
  <si>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</si>
  <si>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</si>
  <si>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</si>
  <si>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</si>
  <si>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</si>
  <si>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</si>
  <si>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</si>
  <si>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</si>
  <si>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</si>
  <si>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</si>
  <si>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</si>
  <si>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</si>
  <si>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つがる市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</si>
  <si>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</si>
  <si>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</si>
  <si>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</si>
  <si>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</si>
  <si>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</si>
  <si>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</si>
  <si>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</si>
  <si>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</si>
  <si>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</si>
  <si>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</si>
  <si>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</si>
  <si>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</si>
  <si>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</si>
  <si>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</si>
  <si>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</si>
  <si>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</si>
  <si>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類似団体、全国平均と比較すると大幅に低い状況になっている。処理場機器やポンプ設備など耐用年数を超えている状況にあり、実際の償却率は上昇している事が考えられる。
②管渠老朽化率、③管渠改善率
古い地区で昭和61年度供用開始しており、36年経過している。地方公営企業法上の管渠の耐用年数は50年であるため、法定耐用年数には達していないが、現在、維持管理管理計画を策定中であり、今後の投資計画を見込む必要がある。</t>
    <rPh sb="180" eb="182">
      <t>ゲンザイ</t>
    </rPh>
    <rPh sb="194" eb="195">
      <t>チュウ</t>
    </rPh>
    <phoneticPr fontId="4"/>
  </si>
  <si>
    <t>　地域の人口減少や少子高齢化に伴い、有収水量の減少、使用料収入の減少が見込まれる中、処理場機器の更新や、今後管渠の更新が見込まれ、収支や一般会計からの繰入金に多大な影響をもたらすことが考えられる。
 そのため、施設の統廃合や処理場の能力見直し、維持管理の共同化など、維持管理計画や経営戦略、汚水処理構想を鑑み計画的に設備投資を行い、事業の継続を行ってゆく。</t>
    <phoneticPr fontId="4"/>
  </si>
  <si>
    <t>①経常収支比率、②累積欠損金比率
全国平均及び類似団体平均と比較し良好な結果となっている。一般会計からの繰入金も多額となっていることから今後も収支改善も図る必要がある。
③流動比率
前年度と比較し改善傾向となっていが、類似団体等と比較して低くなっている。翌年度の企業債償還元金が減少したことと考えられる。
④企業債残高対事業規模比率
企業債償還に対して一般会計が負担することになっているため当該値は0となっている。今後の企業債残高については、効率的な施設整備を基本として、可能な限り費用を抑制し、将来の投資に備える財源確保に努めたい。
⑤経費回収率
当該値は100%を超えており、全国平均及び類似団体平均値と比較しても良好な結果となっている。今後も、維持管理経費の削減を図る。
⑥汚水処理原価
現在は平均と比較し、低い値となっているが、今後の設備の維持管理や設備投資が多額となることが予想され、注視する必要がある。
⑦施設利用率
当該値は全国平均、類似団体平均と比較すると低い値を示しており、低い接続率や人口の減少が原因と考えられる。
⑧水洗化率
全国平均、類似団体平均より大幅に下回っている。老年世帯の率が多く、水洗化に踏み切れない家庭が多く存在することが考えられる。</t>
    <rPh sb="127" eb="130">
      <t>ヨクネンド</t>
    </rPh>
    <rPh sb="131" eb="134">
      <t>キギョウサイ</t>
    </rPh>
    <rPh sb="136" eb="138">
      <t>ガンキン</t>
    </rPh>
    <rPh sb="139" eb="141">
      <t>ゲンショウ</t>
    </rPh>
    <rPh sb="146" eb="14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</si>
</sst>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344-487B-9D01-97DBEB9DC5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0.01</c:v>
                </c:pt>
              </c:numCache>
            </c:numRef>
          </c:val>
          <c:smooth val="0"/>
          <c:extLst>
            <c:ext xmlns:c16="http://schemas.microsoft.com/office/drawing/2014/chart" uri="{C3380CC4-5D6E-409C-BE32-E72D297353CC}">
              <c16:uniqueId val="{00000001-C344-487B-9D01-97DBEB9DC5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46.54</c:v>
                </c:pt>
                <c:pt idx="3">
                  <c:v>43.55</c:v>
                </c:pt>
                <c:pt idx="4">
                  <c:v>44.46</c:v>
                </c:pt>
              </c:numCache>
            </c:numRef>
          </c:val>
          <c:extLst>
            <c:ext xmlns:c16="http://schemas.microsoft.com/office/drawing/2014/chart" uri="{C3380CC4-5D6E-409C-BE32-E72D297353CC}">
              <c16:uniqueId val="{00000000-ACF4-4527-80E9-5BCB02BC3E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55.26</c:v>
                </c:pt>
                <c:pt idx="3">
                  <c:v>54.54</c:v>
                </c:pt>
                <c:pt idx="4">
                  <c:v>52.9</c:v>
                </c:pt>
              </c:numCache>
            </c:numRef>
          </c:val>
          <c:smooth val="0"/>
          <c:extLst>
            <c:ext xmlns:c16="http://schemas.microsoft.com/office/drawing/2014/chart" uri="{C3380CC4-5D6E-409C-BE32-E72D297353CC}">
              <c16:uniqueId val="{00000001-ACF4-4527-80E9-5BCB02BC3E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77.3</c:v>
                </c:pt>
                <c:pt idx="3">
                  <c:v>77.72</c:v>
                </c:pt>
                <c:pt idx="4">
                  <c:v>77.3</c:v>
                </c:pt>
              </c:numCache>
            </c:numRef>
          </c:val>
          <c:extLst>
            <c:ext xmlns:c16="http://schemas.microsoft.com/office/drawing/2014/chart" uri="{C3380CC4-5D6E-409C-BE32-E72D297353CC}">
              <c16:uniqueId val="{00000000-2515-4209-89CB-FF073649FD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90.52</c:v>
                </c:pt>
                <c:pt idx="3">
                  <c:v>90.3</c:v>
                </c:pt>
                <c:pt idx="4">
                  <c:v>90.3</c:v>
                </c:pt>
              </c:numCache>
            </c:numRef>
          </c:val>
          <c:smooth val="0"/>
          <c:extLst>
            <c:ext xmlns:c16="http://schemas.microsoft.com/office/drawing/2014/chart" uri="{C3380CC4-5D6E-409C-BE32-E72D297353CC}">
              <c16:uniqueId val="{00000001-2515-4209-89CB-FF073649FD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110.54</c:v>
                </c:pt>
                <c:pt idx="3">
                  <c:v>113.27</c:v>
                </c:pt>
                <c:pt idx="4">
                  <c:v>104.8</c:v>
                </c:pt>
              </c:numCache>
            </c:numRef>
          </c:val>
          <c:extLst>
            <c:ext xmlns:c16="http://schemas.microsoft.com/office/drawing/2014/chart" uri="{C3380CC4-5D6E-409C-BE32-E72D297353CC}">
              <c16:uniqueId val="{00000000-719B-4F9D-9A42-820467651C8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103.09</c:v>
                </c:pt>
                <c:pt idx="3">
                  <c:v>102.11</c:v>
                </c:pt>
                <c:pt idx="4">
                  <c:v>101.91</c:v>
                </c:pt>
              </c:numCache>
            </c:numRef>
          </c:val>
          <c:smooth val="0"/>
          <c:extLst>
            <c:ext xmlns:c16="http://schemas.microsoft.com/office/drawing/2014/chart" uri="{C3380CC4-5D6E-409C-BE32-E72D297353CC}">
              <c16:uniqueId val="{00000001-719B-4F9D-9A42-820467651C8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3.76</c:v>
                </c:pt>
                <c:pt idx="3">
                  <c:v>7.37</c:v>
                </c:pt>
                <c:pt idx="4">
                  <c:v>10.83</c:v>
                </c:pt>
              </c:numCache>
            </c:numRef>
          </c:val>
          <c:extLst>
            <c:ext xmlns:c16="http://schemas.microsoft.com/office/drawing/2014/chart" uri="{C3380CC4-5D6E-409C-BE32-E72D297353CC}">
              <c16:uniqueId val="{00000000-7DB7-4A6F-9A2F-54E10EA6942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c:v>
                </c:pt>
                <c:pt idx="3">
                  <c:v>28.12</c:v>
                </c:pt>
                <c:pt idx="4">
                  <c:v>28.79</c:v>
                </c:pt>
              </c:numCache>
            </c:numRef>
          </c:val>
          <c:smooth val="0"/>
          <c:extLst>
            <c:ext xmlns:c16="http://schemas.microsoft.com/office/drawing/2014/chart" uri="{C3380CC4-5D6E-409C-BE32-E72D297353CC}">
              <c16:uniqueId val="{00000001-7DB7-4A6F-9A2F-54E10EA6942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E0A-45E6-A8E8-3B7AA87A83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E0A-45E6-A8E8-3B7AA87A83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56F-4B7D-8051-272B43554E0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101.24</c:v>
                </c:pt>
                <c:pt idx="3">
                  <c:v>124.9</c:v>
                </c:pt>
                <c:pt idx="4">
                  <c:v>124.8</c:v>
                </c:pt>
              </c:numCache>
            </c:numRef>
          </c:val>
          <c:smooth val="0"/>
          <c:extLst>
            <c:ext xmlns:c16="http://schemas.microsoft.com/office/drawing/2014/chart" uri="{C3380CC4-5D6E-409C-BE32-E72D297353CC}">
              <c16:uniqueId val="{00000001-B56F-4B7D-8051-272B43554E0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17.73</c:v>
                </c:pt>
                <c:pt idx="3">
                  <c:v>20.5</c:v>
                </c:pt>
                <c:pt idx="4">
                  <c:v>31.79</c:v>
                </c:pt>
              </c:numCache>
            </c:numRef>
          </c:val>
          <c:extLst>
            <c:ext xmlns:c16="http://schemas.microsoft.com/office/drawing/2014/chart" uri="{C3380CC4-5D6E-409C-BE32-E72D297353CC}">
              <c16:uniqueId val="{00000000-21F9-47EE-8678-9A8EC97F1C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37.24</c:v>
                </c:pt>
                <c:pt idx="3">
                  <c:v>33.58</c:v>
                </c:pt>
                <c:pt idx="4">
                  <c:v>35.42</c:v>
                </c:pt>
              </c:numCache>
            </c:numRef>
          </c:val>
          <c:smooth val="0"/>
          <c:extLst>
            <c:ext xmlns:c16="http://schemas.microsoft.com/office/drawing/2014/chart" uri="{C3380CC4-5D6E-409C-BE32-E72D297353CC}">
              <c16:uniqueId val="{00000001-21F9-47EE-8678-9A8EC97F1C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80D-4B8B-8284-DBCA57608B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783.8</c:v>
                </c:pt>
                <c:pt idx="3">
                  <c:v>778.81</c:v>
                </c:pt>
                <c:pt idx="4">
                  <c:v>718.49</c:v>
                </c:pt>
              </c:numCache>
            </c:numRef>
          </c:val>
          <c:smooth val="0"/>
          <c:extLst>
            <c:ext xmlns:c16="http://schemas.microsoft.com/office/drawing/2014/chart" uri="{C3380CC4-5D6E-409C-BE32-E72D297353CC}">
              <c16:uniqueId val="{00000001-780D-4B8B-8284-DBCA57608B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106.89</c:v>
                </c:pt>
                <c:pt idx="3">
                  <c:v>103.87</c:v>
                </c:pt>
                <c:pt idx="4">
                  <c:v>107.57</c:v>
                </c:pt>
              </c:numCache>
            </c:numRef>
          </c:val>
          <c:extLst>
            <c:ext xmlns:c16="http://schemas.microsoft.com/office/drawing/2014/chart" uri="{C3380CC4-5D6E-409C-BE32-E72D297353CC}">
              <c16:uniqueId val="{00000000-F181-44D6-992F-6E2C583C46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68.11</c:v>
                </c:pt>
                <c:pt idx="3">
                  <c:v>67.23</c:v>
                </c:pt>
                <c:pt idx="4">
                  <c:v>61.82</c:v>
                </c:pt>
              </c:numCache>
            </c:numRef>
          </c:val>
          <c:smooth val="0"/>
          <c:extLst>
            <c:ext xmlns:c16="http://schemas.microsoft.com/office/drawing/2014/chart" uri="{C3380CC4-5D6E-409C-BE32-E72D297353CC}">
              <c16:uniqueId val="{00000001-F181-44D6-992F-6E2C583C46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162.75</c:v>
                </c:pt>
                <c:pt idx="3">
                  <c:v>168.25</c:v>
                </c:pt>
                <c:pt idx="4">
                  <c:v>162.22</c:v>
                </c:pt>
              </c:numCache>
            </c:numRef>
          </c:val>
          <c:extLst>
            <c:ext xmlns:c16="http://schemas.microsoft.com/office/drawing/2014/chart" uri="{C3380CC4-5D6E-409C-BE32-E72D297353CC}">
              <c16:uniqueId val="{00000000-81F1-4AD1-8AB4-96AF0B92BA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222.41</c:v>
                </c:pt>
                <c:pt idx="3">
                  <c:v>228.21</c:v>
                </c:pt>
                <c:pt idx="4">
                  <c:v>246.9</c:v>
                </c:pt>
              </c:numCache>
            </c:numRef>
          </c:val>
          <c:smooth val="0"/>
          <c:extLst>
            <c:ext xmlns:c16="http://schemas.microsoft.com/office/drawing/2014/chart" uri="{C3380CC4-5D6E-409C-BE32-E72D297353CC}">
              <c16:uniqueId val="{00000001-81F1-4AD1-8AB4-96AF0B92BA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6" zoomScaleNormal="100"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青森県　つがる市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30185</v>
      </c>
      <c r="AM8" s="42"/>
      <c r="AN8" s="42"/>
      <c r="AO8" s="42"/>
      <c r="AP8" s="42"/>
      <c r="AQ8" s="42"/>
      <c r="AR8" s="42"/>
      <c r="AS8" s="42"/>
      <c r="AT8" s="35">
        <f>データ!T6</f>
        <v>253.55</v>
      </c>
      <c r="AU8" s="35"/>
      <c r="AV8" s="35"/>
      <c r="AW8" s="35"/>
      <c r="AX8" s="35"/>
      <c r="AY8" s="35"/>
      <c r="AZ8" s="35"/>
      <c r="BA8" s="35"/>
      <c r="BB8" s="35">
        <f>データ!U6</f>
        <v>119.05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64.02</v>
      </c>
      <c r="J10" s="35"/>
      <c r="K10" s="35"/>
      <c r="L10" s="35"/>
      <c r="M10" s="35"/>
      <c r="N10" s="35"/>
      <c r="O10" s="35"/>
      <c r="P10" s="35">
        <f>データ!P6</f>
        <v>41.13</v>
      </c>
      <c r="Q10" s="35"/>
      <c r="R10" s="35"/>
      <c r="S10" s="35"/>
      <c r="T10" s="35"/>
      <c r="U10" s="35"/>
      <c r="V10" s="35"/>
      <c r="W10" s="35">
        <f>データ!Q6</f>
        <v>78.989999999999995</v>
      </c>
      <c r="X10" s="35"/>
      <c r="Y10" s="35"/>
      <c r="Z10" s="35"/>
      <c r="AA10" s="35"/>
      <c r="AB10" s="35"/>
      <c r="AC10" s="35"/>
      <c r="AD10" s="42">
        <f>データ!R6</f>
        <v>3410</v>
      </c>
      <c r="AE10" s="42"/>
      <c r="AF10" s="42"/>
      <c r="AG10" s="42"/>
      <c r="AH10" s="42"/>
      <c r="AI10" s="42"/>
      <c r="AJ10" s="42"/>
      <c r="AK10" s="2"/>
      <c r="AL10" s="42">
        <f>データ!V6</f>
        <v>12288</v>
      </c>
      <c r="AM10" s="42"/>
      <c r="AN10" s="42"/>
      <c r="AO10" s="42"/>
      <c r="AP10" s="42"/>
      <c r="AQ10" s="42"/>
      <c r="AR10" s="42"/>
      <c r="AS10" s="42"/>
      <c r="AT10" s="35">
        <f>データ!W6</f>
        <v>10.62</v>
      </c>
      <c r="AU10" s="35"/>
      <c r="AV10" s="35"/>
      <c r="AW10" s="35"/>
      <c r="AX10" s="35"/>
      <c r="AY10" s="35"/>
      <c r="AZ10" s="35"/>
      <c r="BA10" s="35"/>
      <c r="BB10" s="35">
        <f>データ!X6</f>
        <v>1157.06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bxW1Tq9i5r23LeSOJcKwR8QWbehBqebBzo1PivIsWHwwIoFh1jGEypsVg+A4GQEt3en7jhObP7ZxVqwnP9xM0A==" saltValue="EAlt0j71V8XuVrcGDvSJ5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22098</v>
      </c>
      <c r="D6" s="19">
        <f t="shared" si="3"/>
        <v>46</v>
      </c>
      <c r="E6" s="19">
        <f t="shared" si="3"/>
        <v>17</v>
      </c>
      <c r="F6" s="19">
        <f t="shared" si="3"/>
        <v>5</v>
      </c>
      <c r="G6" s="19">
        <f t="shared" si="3"/>
        <v>0</v>
      </c>
      <c r="H6" s="19" t="str">
        <f t="shared" si="3"/>
        <v>青森県　つがる市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64.02</v>
      </c>
      <c r="P6" s="20">
        <f t="shared" si="3"/>
        <v>41.13</v>
      </c>
      <c r="Q6" s="20">
        <f t="shared" si="3"/>
        <v>78.989999999999995</v>
      </c>
      <c r="R6" s="20">
        <f t="shared" si="3"/>
        <v>3410</v>
      </c>
      <c r="S6" s="20">
        <f t="shared" si="3"/>
        <v>30185</v>
      </c>
      <c r="T6" s="20">
        <f t="shared" si="3"/>
        <v>253.55</v>
      </c>
      <c r="U6" s="20">
        <f t="shared" si="3"/>
        <v>119.05</v>
      </c>
      <c r="V6" s="20">
        <f t="shared" si="3"/>
        <v>12288</v>
      </c>
      <c r="W6" s="20">
        <f t="shared" si="3"/>
        <v>10.62</v>
      </c>
      <c r="X6" s="20">
        <f t="shared" si="3"/>
        <v>1157.06</v>
      </c>
      <c r="Y6" s="21" t="str">
        <f>IF(Y7="",NA(),Y7)</f>
        <v>-</v>
      </c>
      <c r="Z6" s="21" t="str">
        <f t="shared" ref="Z6:AH6" si="4">IF(Z7="",NA(),Z7)</f>
        <v>-</v>
      </c>
      <c r="AA6" s="21">
        <f t="shared" si="4"/>
        <v>110.54</v>
      </c>
      <c r="AB6" s="21">
        <f t="shared" si="4"/>
        <v>113.27</v>
      </c>
      <c r="AC6" s="21">
        <f t="shared" si="4"/>
        <v>104.8</v>
      </c>
      <c r="AD6" s="21" t="str">
        <f t="shared" si="4"/>
        <v>-</v>
      </c>
      <c r="AE6" s="21" t="str">
        <f t="shared" si="4"/>
        <v>-</v>
      </c>
      <c r="AF6" s="21">
        <f t="shared" si="4"/>
        <v>103.09</v>
      </c>
      <c r="AG6" s="21">
        <f t="shared" si="4"/>
        <v>102.11</v>
      </c>
      <c r="AH6" s="21">
        <f t="shared" si="4"/>
        <v>101.91</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101.24</v>
      </c>
      <c r="AR6" s="21">
        <f t="shared" si="5"/>
        <v>124.9</v>
      </c>
      <c r="AS6" s="21">
        <f t="shared" si="5"/>
        <v>124.8</v>
      </c>
      <c r="AT6" s="20" t="str">
        <f>IF(AT7="","",IF(AT7="-","【-】","【"&amp;SUBSTITUTE(TEXT(AT7,"#,##0.00"),"-","△")&amp;"】"))</f>
        <v>【133.62】</v>
      </c>
      <c r="AU6" s="21" t="str">
        <f>IF(AU7="",NA(),AU7)</f>
        <v>-</v>
      </c>
      <c r="AV6" s="21" t="str">
        <f t="shared" ref="AV6:BD6" si="6">IF(AV7="",NA(),AV7)</f>
        <v>-</v>
      </c>
      <c r="AW6" s="21">
        <f t="shared" si="6"/>
        <v>17.73</v>
      </c>
      <c r="AX6" s="21">
        <f t="shared" si="6"/>
        <v>20.5</v>
      </c>
      <c r="AY6" s="21">
        <f t="shared" si="6"/>
        <v>31.79</v>
      </c>
      <c r="AZ6" s="21" t="str">
        <f t="shared" si="6"/>
        <v>-</v>
      </c>
      <c r="BA6" s="21" t="str">
        <f t="shared" si="6"/>
        <v>-</v>
      </c>
      <c r="BB6" s="21">
        <f t="shared" si="6"/>
        <v>37.24</v>
      </c>
      <c r="BC6" s="21">
        <f t="shared" si="6"/>
        <v>33.58</v>
      </c>
      <c r="BD6" s="21">
        <f t="shared" si="6"/>
        <v>35.42</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783.8</v>
      </c>
      <c r="BN6" s="21">
        <f t="shared" si="7"/>
        <v>778.81</v>
      </c>
      <c r="BO6" s="21">
        <f t="shared" si="7"/>
        <v>718.49</v>
      </c>
      <c r="BP6" s="20" t="str">
        <f>IF(BP7="","",IF(BP7="-","【-】","【"&amp;SUBSTITUTE(TEXT(BP7,"#,##0.00"),"-","△")&amp;"】"))</f>
        <v>【809.19】</v>
      </c>
      <c r="BQ6" s="21" t="str">
        <f>IF(BQ7="",NA(),BQ7)</f>
        <v>-</v>
      </c>
      <c r="BR6" s="21" t="str">
        <f t="shared" ref="BR6:BZ6" si="8">IF(BR7="",NA(),BR7)</f>
        <v>-</v>
      </c>
      <c r="BS6" s="21">
        <f t="shared" si="8"/>
        <v>106.89</v>
      </c>
      <c r="BT6" s="21">
        <f t="shared" si="8"/>
        <v>103.87</v>
      </c>
      <c r="BU6" s="21">
        <f t="shared" si="8"/>
        <v>107.57</v>
      </c>
      <c r="BV6" s="21" t="str">
        <f t="shared" si="8"/>
        <v>-</v>
      </c>
      <c r="BW6" s="21" t="str">
        <f t="shared" si="8"/>
        <v>-</v>
      </c>
      <c r="BX6" s="21">
        <f t="shared" si="8"/>
        <v>68.11</v>
      </c>
      <c r="BY6" s="21">
        <f t="shared" si="8"/>
        <v>67.23</v>
      </c>
      <c r="BZ6" s="21">
        <f t="shared" si="8"/>
        <v>61.82</v>
      </c>
      <c r="CA6" s="20" t="str">
        <f>IF(CA7="","",IF(CA7="-","【-】","【"&amp;SUBSTITUTE(TEXT(CA7,"#,##0.00"),"-","△")&amp;"】"))</f>
        <v>【57.02】</v>
      </c>
      <c r="CB6" s="21" t="str">
        <f>IF(CB7="",NA(),CB7)</f>
        <v>-</v>
      </c>
      <c r="CC6" s="21" t="str">
        <f t="shared" ref="CC6:CK6" si="9">IF(CC7="",NA(),CC7)</f>
        <v>-</v>
      </c>
      <c r="CD6" s="21">
        <f t="shared" si="9"/>
        <v>162.75</v>
      </c>
      <c r="CE6" s="21">
        <f t="shared" si="9"/>
        <v>168.25</v>
      </c>
      <c r="CF6" s="21">
        <f t="shared" si="9"/>
        <v>162.22</v>
      </c>
      <c r="CG6" s="21" t="str">
        <f t="shared" si="9"/>
        <v>-</v>
      </c>
      <c r="CH6" s="21" t="str">
        <f t="shared" si="9"/>
        <v>-</v>
      </c>
      <c r="CI6" s="21">
        <f t="shared" si="9"/>
        <v>222.41</v>
      </c>
      <c r="CJ6" s="21">
        <f t="shared" si="9"/>
        <v>228.21</v>
      </c>
      <c r="CK6" s="21">
        <f t="shared" si="9"/>
        <v>246.9</v>
      </c>
      <c r="CL6" s="20" t="str">
        <f>IF(CL7="","",IF(CL7="-","【-】","【"&amp;SUBSTITUTE(TEXT(CL7,"#,##0.00"),"-","△")&amp;"】"))</f>
        <v>【273.68】</v>
      </c>
      <c r="CM6" s="21" t="str">
        <f>IF(CM7="",NA(),CM7)</f>
        <v>-</v>
      </c>
      <c r="CN6" s="21" t="str">
        <f t="shared" ref="CN6:CV6" si="10">IF(CN7="",NA(),CN7)</f>
        <v>-</v>
      </c>
      <c r="CO6" s="21">
        <f t="shared" si="10"/>
        <v>46.54</v>
      </c>
      <c r="CP6" s="21">
        <f t="shared" si="10"/>
        <v>43.55</v>
      </c>
      <c r="CQ6" s="21">
        <f t="shared" si="10"/>
        <v>44.46</v>
      </c>
      <c r="CR6" s="21" t="str">
        <f t="shared" si="10"/>
        <v>-</v>
      </c>
      <c r="CS6" s="21" t="str">
        <f t="shared" si="10"/>
        <v>-</v>
      </c>
      <c r="CT6" s="21">
        <f t="shared" si="10"/>
        <v>55.26</v>
      </c>
      <c r="CU6" s="21">
        <f t="shared" si="10"/>
        <v>54.54</v>
      </c>
      <c r="CV6" s="21">
        <f t="shared" si="10"/>
        <v>52.9</v>
      </c>
      <c r="CW6" s="20" t="str">
        <f>IF(CW7="","",IF(CW7="-","【-】","【"&amp;SUBSTITUTE(TEXT(CW7,"#,##0.00"),"-","△")&amp;"】"))</f>
        <v>【52.55】</v>
      </c>
      <c r="CX6" s="21" t="str">
        <f>IF(CX7="",NA(),CX7)</f>
        <v>-</v>
      </c>
      <c r="CY6" s="21" t="str">
        <f t="shared" ref="CY6:DG6" si="11">IF(CY7="",NA(),CY7)</f>
        <v>-</v>
      </c>
      <c r="CZ6" s="21">
        <f t="shared" si="11"/>
        <v>77.3</v>
      </c>
      <c r="DA6" s="21">
        <f t="shared" si="11"/>
        <v>77.72</v>
      </c>
      <c r="DB6" s="21">
        <f t="shared" si="11"/>
        <v>77.3</v>
      </c>
      <c r="DC6" s="21" t="str">
        <f t="shared" si="11"/>
        <v>-</v>
      </c>
      <c r="DD6" s="21" t="str">
        <f t="shared" si="11"/>
        <v>-</v>
      </c>
      <c r="DE6" s="21">
        <f t="shared" si="11"/>
        <v>90.52</v>
      </c>
      <c r="DF6" s="21">
        <f t="shared" si="11"/>
        <v>90.3</v>
      </c>
      <c r="DG6" s="21">
        <f t="shared" si="11"/>
        <v>90.3</v>
      </c>
      <c r="DH6" s="20" t="str">
        <f>IF(DH7="","",IF(DH7="-","【-】","【"&amp;SUBSTITUTE(TEXT(DH7,"#,##0.00"),"-","△")&amp;"】"))</f>
        <v>【87.30】</v>
      </c>
      <c r="DI6" s="21" t="str">
        <f>IF(DI7="",NA(),DI7)</f>
        <v>-</v>
      </c>
      <c r="DJ6" s="21" t="str">
        <f t="shared" ref="DJ6:DR6" si="12">IF(DJ7="",NA(),DJ7)</f>
        <v>-</v>
      </c>
      <c r="DK6" s="21">
        <f t="shared" si="12"/>
        <v>3.76</v>
      </c>
      <c r="DL6" s="21">
        <f t="shared" si="12"/>
        <v>7.37</v>
      </c>
      <c r="DM6" s="21">
        <f t="shared" si="12"/>
        <v>10.83</v>
      </c>
      <c r="DN6" s="21" t="str">
        <f t="shared" si="12"/>
        <v>-</v>
      </c>
      <c r="DO6" s="21" t="str">
        <f t="shared" si="12"/>
        <v>-</v>
      </c>
      <c r="DP6" s="21">
        <f t="shared" si="12"/>
        <v>24.8</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0.01</v>
      </c>
      <c r="EN6" s="21">
        <f t="shared" si="14"/>
        <v>0.01</v>
      </c>
      <c r="EO6" s="20" t="str">
        <f>IF(EO7="","",IF(EO7="-","【-】","【"&amp;SUBSTITUTE(TEXT(EO7,"#,##0.00"),"-","△")&amp;"】"))</f>
        <v>【0.02】</v>
      </c>
    </row>
    <row r="7" spans="1:148" s="22" customFormat="1" x14ac:dyDescent="0.2">
      <c r="A7" s="14"/>
      <c r="B7" s="23">
        <v>2022</v>
      </c>
      <c r="C7" s="23">
        <v>22098</v>
      </c>
      <c r="D7" s="23">
        <v>46</v>
      </c>
      <c r="E7" s="23">
        <v>17</v>
      </c>
      <c r="F7" s="23">
        <v>5</v>
      </c>
      <c r="G7" s="23">
        <v>0</v>
      </c>
      <c r="H7" s="23" t="s">
        <v>96</v>
      </c>
      <c r="I7" s="23" t="s">
        <v>97</v>
      </c>
      <c r="J7" s="23" t="s">
        <v>98</v>
      </c>
      <c r="K7" s="23" t="s">
        <v>99</v>
      </c>
      <c r="L7" s="23" t="s">
        <v>100</v>
      </c>
      <c r="M7" s="23" t="s">
        <v>101</v>
      </c>
      <c r="N7" s="24" t="s">
        <v>102</v>
      </c>
      <c r="O7" s="24">
        <v>64.02</v>
      </c>
      <c r="P7" s="24">
        <v>41.13</v>
      </c>
      <c r="Q7" s="24">
        <v>78.989999999999995</v>
      </c>
      <c r="R7" s="24">
        <v>3410</v>
      </c>
      <c r="S7" s="24">
        <v>30185</v>
      </c>
      <c r="T7" s="24">
        <v>253.55</v>
      </c>
      <c r="U7" s="24">
        <v>119.05</v>
      </c>
      <c r="V7" s="24">
        <v>12288</v>
      </c>
      <c r="W7" s="24">
        <v>10.62</v>
      </c>
      <c r="X7" s="24">
        <v>1157.06</v>
      </c>
      <c r="Y7" s="24" t="s">
        <v>102</v>
      </c>
      <c r="Z7" s="24" t="s">
        <v>102</v>
      </c>
      <c r="AA7" s="24">
        <v>110.54</v>
      </c>
      <c r="AB7" s="24">
        <v>113.27</v>
      </c>
      <c r="AC7" s="24">
        <v>104.8</v>
      </c>
      <c r="AD7" s="24" t="s">
        <v>102</v>
      </c>
      <c r="AE7" s="24" t="s">
        <v>102</v>
      </c>
      <c r="AF7" s="24">
        <v>103.09</v>
      </c>
      <c r="AG7" s="24">
        <v>102.11</v>
      </c>
      <c r="AH7" s="24">
        <v>101.91</v>
      </c>
      <c r="AI7" s="24">
        <v>103.61</v>
      </c>
      <c r="AJ7" s="24" t="s">
        <v>102</v>
      </c>
      <c r="AK7" s="24" t="s">
        <v>102</v>
      </c>
      <c r="AL7" s="24">
        <v>0</v>
      </c>
      <c r="AM7" s="24">
        <v>0</v>
      </c>
      <c r="AN7" s="24">
        <v>0</v>
      </c>
      <c r="AO7" s="24" t="s">
        <v>102</v>
      </c>
      <c r="AP7" s="24" t="s">
        <v>102</v>
      </c>
      <c r="AQ7" s="24">
        <v>101.24</v>
      </c>
      <c r="AR7" s="24">
        <v>124.9</v>
      </c>
      <c r="AS7" s="24">
        <v>124.8</v>
      </c>
      <c r="AT7" s="24">
        <v>133.62</v>
      </c>
      <c r="AU7" s="24" t="s">
        <v>102</v>
      </c>
      <c r="AV7" s="24" t="s">
        <v>102</v>
      </c>
      <c r="AW7" s="24">
        <v>17.73</v>
      </c>
      <c r="AX7" s="24">
        <v>20.5</v>
      </c>
      <c r="AY7" s="24">
        <v>31.79</v>
      </c>
      <c r="AZ7" s="24" t="s">
        <v>102</v>
      </c>
      <c r="BA7" s="24" t="s">
        <v>102</v>
      </c>
      <c r="BB7" s="24">
        <v>37.24</v>
      </c>
      <c r="BC7" s="24">
        <v>33.58</v>
      </c>
      <c r="BD7" s="24">
        <v>35.42</v>
      </c>
      <c r="BE7" s="24">
        <v>36.94</v>
      </c>
      <c r="BF7" s="24" t="s">
        <v>102</v>
      </c>
      <c r="BG7" s="24" t="s">
        <v>102</v>
      </c>
      <c r="BH7" s="24">
        <v>0</v>
      </c>
      <c r="BI7" s="24">
        <v>0</v>
      </c>
      <c r="BJ7" s="24">
        <v>0</v>
      </c>
      <c r="BK7" s="24" t="s">
        <v>102</v>
      </c>
      <c r="BL7" s="24" t="s">
        <v>102</v>
      </c>
      <c r="BM7" s="24">
        <v>783.8</v>
      </c>
      <c r="BN7" s="24">
        <v>778.81</v>
      </c>
      <c r="BO7" s="24">
        <v>718.49</v>
      </c>
      <c r="BP7" s="24">
        <v>809.19</v>
      </c>
      <c r="BQ7" s="24" t="s">
        <v>102</v>
      </c>
      <c r="BR7" s="24" t="s">
        <v>102</v>
      </c>
      <c r="BS7" s="24">
        <v>106.89</v>
      </c>
      <c r="BT7" s="24">
        <v>103.87</v>
      </c>
      <c r="BU7" s="24">
        <v>107.57</v>
      </c>
      <c r="BV7" s="24" t="s">
        <v>102</v>
      </c>
      <c r="BW7" s="24" t="s">
        <v>102</v>
      </c>
      <c r="BX7" s="24">
        <v>68.11</v>
      </c>
      <c r="BY7" s="24">
        <v>67.23</v>
      </c>
      <c r="BZ7" s="24">
        <v>61.82</v>
      </c>
      <c r="CA7" s="24">
        <v>57.02</v>
      </c>
      <c r="CB7" s="24" t="s">
        <v>102</v>
      </c>
      <c r="CC7" s="24" t="s">
        <v>102</v>
      </c>
      <c r="CD7" s="24">
        <v>162.75</v>
      </c>
      <c r="CE7" s="24">
        <v>168.25</v>
      </c>
      <c r="CF7" s="24">
        <v>162.22</v>
      </c>
      <c r="CG7" s="24" t="s">
        <v>102</v>
      </c>
      <c r="CH7" s="24" t="s">
        <v>102</v>
      </c>
      <c r="CI7" s="24">
        <v>222.41</v>
      </c>
      <c r="CJ7" s="24">
        <v>228.21</v>
      </c>
      <c r="CK7" s="24">
        <v>246.9</v>
      </c>
      <c r="CL7" s="24">
        <v>273.68</v>
      </c>
      <c r="CM7" s="24" t="s">
        <v>102</v>
      </c>
      <c r="CN7" s="24" t="s">
        <v>102</v>
      </c>
      <c r="CO7" s="24">
        <v>46.54</v>
      </c>
      <c r="CP7" s="24">
        <v>43.55</v>
      </c>
      <c r="CQ7" s="24">
        <v>44.46</v>
      </c>
      <c r="CR7" s="24" t="s">
        <v>102</v>
      </c>
      <c r="CS7" s="24" t="s">
        <v>102</v>
      </c>
      <c r="CT7" s="24">
        <v>55.26</v>
      </c>
      <c r="CU7" s="24">
        <v>54.54</v>
      </c>
      <c r="CV7" s="24">
        <v>52.9</v>
      </c>
      <c r="CW7" s="24">
        <v>52.55</v>
      </c>
      <c r="CX7" s="24" t="s">
        <v>102</v>
      </c>
      <c r="CY7" s="24" t="s">
        <v>102</v>
      </c>
      <c r="CZ7" s="24">
        <v>77.3</v>
      </c>
      <c r="DA7" s="24">
        <v>77.72</v>
      </c>
      <c r="DB7" s="24">
        <v>77.3</v>
      </c>
      <c r="DC7" s="24" t="s">
        <v>102</v>
      </c>
      <c r="DD7" s="24" t="s">
        <v>102</v>
      </c>
      <c r="DE7" s="24">
        <v>90.52</v>
      </c>
      <c r="DF7" s="24">
        <v>90.3</v>
      </c>
      <c r="DG7" s="24">
        <v>90.3</v>
      </c>
      <c r="DH7" s="24">
        <v>87.3</v>
      </c>
      <c r="DI7" s="24" t="s">
        <v>102</v>
      </c>
      <c r="DJ7" s="24" t="s">
        <v>102</v>
      </c>
      <c r="DK7" s="24">
        <v>3.76</v>
      </c>
      <c r="DL7" s="24">
        <v>7.37</v>
      </c>
      <c r="DM7" s="24">
        <v>10.83</v>
      </c>
      <c r="DN7" s="24" t="s">
        <v>102</v>
      </c>
      <c r="DO7" s="24" t="s">
        <v>102</v>
      </c>
      <c r="DP7" s="24">
        <v>24.8</v>
      </c>
      <c r="DQ7" s="24">
        <v>28.12</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0.01</v>
      </c>
      <c r="EN7" s="24">
        <v>0.01</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秋元 淳一</cp:lastModifiedBy>
  <cp:lastPrinted>2024-01-25T01:01:46Z</cp:lastPrinted>
  <dcterms:created xsi:type="dcterms:W3CDTF">2023-12-12T00:59:33Z</dcterms:created>
  <dcterms:modified xsi:type="dcterms:W3CDTF">2024-01-25T01:01:48Z</dcterms:modified>
  <cp:category/>
</cp:coreProperties>
</file>