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30.9\上下水道課１\000 総務係\02_県からの照会等\01_県市町村課_理財Ｇ\08_公営企業に係る経営比較分析表の分析等について\R5年度\02_回答\"/>
    </mc:Choice>
  </mc:AlternateContent>
  <workbookProtection workbookAlgorithmName="SHA-512" workbookHashValue="zPXMPmYzInq3H1D7pMQJ77lU0CisGzzeBIlM6ZpSHed+Y/TuKpQjDhZ0CuVwNKcMEldTQhQ6ltLJjs0+Pbyv1A==" workbookSaltValue="GvR+LqqB9cYCiDILcmTANQ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G85" i="4"/>
  <c r="F85" i="4"/>
  <c r="E85" i="4"/>
  <c r="AT10" i="4"/>
  <c r="AL10" i="4"/>
  <c r="AD10" i="4"/>
  <c r="P10" i="4"/>
  <c r="I10" i="4"/>
  <c r="B10" i="4"/>
  <c r="AT8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<sst xmlns="http://schemas.openxmlformats.org/spreadsheetml/2006/main" count="253" uniqueCount="118">
  <si>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</si>
  <si>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</si>
  <si>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</si>
  <si>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</si>
  <si>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</si>
  <si>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</si>
  <si>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</si>
  <si>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</si>
  <si>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</si>
  <si>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</si>
  <si>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</si>
  <si>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</si>
  <si>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</si>
  <si>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</si>
  <si>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</si>
  <si>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</si>
  <si>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</si>
  <si>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</si>
  <si>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</si>
  <si>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</si>
  <si>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</si>
  <si>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</si>
  <si>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</si>
  <si>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</si>
  <si>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</si>
  <si>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</si>
  <si>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</si>
  <si>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</si>
  <si>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</si>
  <si>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</si>
  <si>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</si>
  <si>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</si>
  <si>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</si>
  <si>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</si>
  <si>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</si>
  <si>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</si>
  <si>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</si>
  <si>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</si>
  <si>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</si>
  <si>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</si>
  <si>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</si>
  <si>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</si>
  <si>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</si>
  <si>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</si>
  <si>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</si>
  <si>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</si>
  <si>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</si>
  <si>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</si>
  <si>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</si>
  <si>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</si>
  <si>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</si>
  <si>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</si>
  <si>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</si>
  <si>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</si>
  <si>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</si>
  <si>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</si>
  <si>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</si>
  <si>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</si>
  <si>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</si>
  <si>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</si>
  <si>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</si>
  <si>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</si>
  <si>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</si>
  <si>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</si>
  <si>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</si>
  <si>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</si>
  <si>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</si>
  <si>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</si>
  <si>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</si>
  <si>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</si>
  <si>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</si>
  <si>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</si>
  <si>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</si>
  <si>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</si>
  <si>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</si>
  <si>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</si>
  <si>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</si>
  <si>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</si>
  <si>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</si>
  <si>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</si>
  <si>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</si>
  <si>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</si>
  <si>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</si>
  <si>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</si>
  <si>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</si>
  <si>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</si>
  <si>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</si>
  <si>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</si>
  <si>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</si>
  <si>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</si>
  <si>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</si>
  <si>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</si>
  <si>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</si>
  <si>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</si>
  <si>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</si>
  <si>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</si>
  <si>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平川市</t>
  </si>
  <si>
    <t>法適用</t>
  </si>
  <si>
    <t>下水道事業</t>
  </si>
  <si>
    <t>特定地域生活排水処理</t>
  </si>
  <si>
    <t>K2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</si>
  <si>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</si>
  <si>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</si>
  <si>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</si>
  <si>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</si>
  <si>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</si>
  <si>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</si>
  <si>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</si>
  <si>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</si>
  <si>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</si>
  <si>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</si>
  <si>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</si>
  <si>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</si>
  <si>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</si>
  <si>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</si>
  <si>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経常収支比率について、今年度は100％を上回っているが、減価償却終了による資本費減によるものであり、依然、使用料収入では経費を賄えておらず、一般会計からの繰入金に依存している。
　企業債残高対事業規模比率については、企業債残高はR1より一般会計において負担することと定めているため、皆減した。
　水洗化率については、水質保全の観点から100％となっているが、区域内人口が年々減少しており、今後、料金収入の増加は見込めないことから、汚水処理費の削減に努める必要がある。</t>
    <phoneticPr fontId="4"/>
  </si>
  <si>
    <t>　減価償却終了により、有形固定資産減価償却率が最大となり、法定耐用年数に達している資産が多い。
　今後、浄化槽の重大な故障等を未然に防ぐため、計画的な点検を検討し、早期修繕に努める必要がある。
　</t>
    <rPh sb="23" eb="25">
      <t>サイダイ</t>
    </rPh>
    <rPh sb="87" eb="88">
      <t>ツト</t>
    </rPh>
    <phoneticPr fontId="4"/>
  </si>
  <si>
    <t>　今後も人口減少による使用料の減収は避けられず、厳しい経営状況が続くと考えられるため、料金の適正化等、経営改善を実施する。
　また、計画的な点検により早期修繕を行うことで長寿命化を図り、突発的な経費が発生することのないよう、計画的な維持修繕に努める。</t>
    <rPh sb="29" eb="31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</si>
</sst>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8-4F29-B931-8EBA41B2B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F8-4F29-B931-8EBA41B2B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40.909999999999997</c:v>
                </c:pt>
                <c:pt idx="1">
                  <c:v>40.909999999999997</c:v>
                </c:pt>
                <c:pt idx="2">
                  <c:v>40.909999999999997</c:v>
                </c:pt>
                <c:pt idx="3">
                  <c:v>36.36</c:v>
                </c:pt>
                <c:pt idx="4">
                  <c:v>36.36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2-4618-BDDD-F34421E97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54.93</c:v>
                </c:pt>
                <c:pt idx="1">
                  <c:v>55.96</c:v>
                </c:pt>
                <c:pt idx="2">
                  <c:v>58.19</c:v>
                </c:pt>
                <c:pt idx="3">
                  <c:v>56.52</c:v>
                </c:pt>
                <c:pt idx="4">
                  <c:v>88.45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92-4618-BDDD-F34421E97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0-4C10-9425-D6D0665A4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65.569999999999993</c:v>
                </c:pt>
                <c:pt idx="1">
                  <c:v>60.12</c:v>
                </c:pt>
                <c:pt idx="2">
                  <c:v>87.8</c:v>
                </c:pt>
                <c:pt idx="3">
                  <c:v>88.43</c:v>
                </c:pt>
                <c:pt idx="4">
                  <c:v>90.34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40-4C10-9425-D6D0665A4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64.959999999999994</c:v>
                </c:pt>
                <c:pt idx="1">
                  <c:v>66.790000000000006</c:v>
                </c:pt>
                <c:pt idx="2">
                  <c:v>84.19</c:v>
                </c:pt>
                <c:pt idx="3">
                  <c:v>103.05</c:v>
                </c:pt>
                <c:pt idx="4">
                  <c:v>103.44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28-4F10-B992-7A58A923B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90.02</c:v>
                </c:pt>
                <c:pt idx="1">
                  <c:v>93.76</c:v>
                </c:pt>
                <c:pt idx="2">
                  <c:v>99.03</c:v>
                </c:pt>
                <c:pt idx="3">
                  <c:v>100.41</c:v>
                </c:pt>
                <c:pt idx="4">
                  <c:v>100.17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8-4F10-B992-7A58A923B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79.45</c:v>
                </c:pt>
                <c:pt idx="1">
                  <c:v>86.68</c:v>
                </c:pt>
                <c:pt idx="2">
                  <c:v>93.9</c:v>
                </c:pt>
                <c:pt idx="3">
                  <c:v>94.99</c:v>
                </c:pt>
                <c:pt idx="4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F6-4DE4-A50B-E8FF551E6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16.41</c:v>
                </c:pt>
                <c:pt idx="1">
                  <c:v>16.63</c:v>
                </c:pt>
                <c:pt idx="2">
                  <c:v>15.74</c:v>
                </c:pt>
                <c:pt idx="3">
                  <c:v>21.02</c:v>
                </c:pt>
                <c:pt idx="4">
                  <c:v>24.31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F6-4DE4-A50B-E8FF551E6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5-42EE-859A-74C21D0AA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25-42EE-859A-74C21D0AA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2138.13</c:v>
                </c:pt>
                <c:pt idx="1">
                  <c:v>2363.0500000000002</c:v>
                </c:pt>
                <c:pt idx="2">
                  <c:v>2475.9499999999998</c:v>
                </c:pt>
                <c:pt idx="3">
                  <c:v>2713.24</c:v>
                </c:pt>
                <c:pt idx="4">
                  <c:v>2703.43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AF-4884-BDC3-21DA0F08B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221.28</c:v>
                </c:pt>
                <c:pt idx="1">
                  <c:v>173.09</c:v>
                </c:pt>
                <c:pt idx="2">
                  <c:v>74.239999999999995</c:v>
                </c:pt>
                <c:pt idx="3">
                  <c:v>83.92</c:v>
                </c:pt>
                <c:pt idx="4">
                  <c:v>89.31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AF-4884-BDC3-21DA0F08B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170.33</c:v>
                </c:pt>
                <c:pt idx="1">
                  <c:v>170.69</c:v>
                </c:pt>
                <c:pt idx="2">
                  <c:v>389.7</c:v>
                </c:pt>
                <c:pt idx="3">
                  <c:v>429.8</c:v>
                </c:pt>
                <c:pt idx="4">
                  <c:v>425.49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3D-4EDD-92C8-7EA82B57A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113.42</c:v>
                </c:pt>
                <c:pt idx="1">
                  <c:v>117.39</c:v>
                </c:pt>
                <c:pt idx="2">
                  <c:v>100.47</c:v>
                </c:pt>
                <c:pt idx="3">
                  <c:v>122.71</c:v>
                </c:pt>
                <c:pt idx="4">
                  <c:v>138.19999999999999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3D-4EDD-92C8-7EA82B57A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466.45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77-466C-BE52-5E846B47A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386.46</c:v>
                </c:pt>
                <c:pt idx="1">
                  <c:v>421.25</c:v>
                </c:pt>
                <c:pt idx="2">
                  <c:v>294.27</c:v>
                </c:pt>
                <c:pt idx="3">
                  <c:v>294.08999999999997</c:v>
                </c:pt>
                <c:pt idx="4">
                  <c:v>294.08999999999997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77-466C-BE52-5E846B47A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23.08</c:v>
                </c:pt>
                <c:pt idx="1">
                  <c:v>21.05</c:v>
                </c:pt>
                <c:pt idx="2">
                  <c:v>18.79</c:v>
                </c:pt>
                <c:pt idx="3">
                  <c:v>29.27</c:v>
                </c:pt>
                <c:pt idx="4">
                  <c:v>36.69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EE-4BDE-9FB7-A11BA1896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55.85</c:v>
                </c:pt>
                <c:pt idx="1">
                  <c:v>53.23</c:v>
                </c:pt>
                <c:pt idx="2">
                  <c:v>60.59</c:v>
                </c:pt>
                <c:pt idx="3">
                  <c:v>60</c:v>
                </c:pt>
                <c:pt idx="4">
                  <c:v>59.01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EE-4BDE-9FB7-A11BA1896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622.92999999999995</c:v>
                </c:pt>
                <c:pt idx="1">
                  <c:v>682.67</c:v>
                </c:pt>
                <c:pt idx="2">
                  <c:v>765.95</c:v>
                </c:pt>
                <c:pt idx="3">
                  <c:v>489.81</c:v>
                </c:pt>
                <c:pt idx="4">
                  <c:v>390.18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98-4068-A87C-3993343A0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287.91000000000003</c:v>
                </c:pt>
                <c:pt idx="1">
                  <c:v>283.3</c:v>
                </c:pt>
                <c:pt idx="2">
                  <c:v>280.23</c:v>
                </c:pt>
                <c:pt idx="3">
                  <c:v>282.70999999999998</c:v>
                </c:pt>
                <c:pt idx="4">
                  <c:v>291.82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98-4068-A87C-3993343A0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【307.39】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青森県　平川市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特定地域生活排水処理</v>
      </c>
      <c r="Q8" s="65"/>
      <c r="R8" s="65"/>
      <c r="S8" s="65"/>
      <c r="T8" s="65"/>
      <c r="U8" s="65"/>
      <c r="V8" s="65"/>
      <c r="W8" s="65" t="str">
        <f>データ!L6</f>
        <v>K2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>
        <f>データ!S6</f>
        <v>30126</v>
      </c>
      <c r="AM8" s="46"/>
      <c r="AN8" s="46"/>
      <c r="AO8" s="46"/>
      <c r="AP8" s="46"/>
      <c r="AQ8" s="46"/>
      <c r="AR8" s="46"/>
      <c r="AS8" s="46"/>
      <c r="AT8" s="45">
        <f>データ!T6</f>
        <v>346.01</v>
      </c>
      <c r="AU8" s="45"/>
      <c r="AV8" s="45"/>
      <c r="AW8" s="45"/>
      <c r="AX8" s="45"/>
      <c r="AY8" s="45"/>
      <c r="AZ8" s="45"/>
      <c r="BA8" s="45"/>
      <c r="BB8" s="45">
        <f>データ!U6</f>
        <v>87.07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-46.32</v>
      </c>
      <c r="J10" s="45"/>
      <c r="K10" s="45"/>
      <c r="L10" s="45"/>
      <c r="M10" s="45"/>
      <c r="N10" s="45"/>
      <c r="O10" s="45"/>
      <c r="P10" s="45">
        <f>データ!P6</f>
        <v>0.14000000000000001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46">
        <f>データ!R6</f>
        <v>3124</v>
      </c>
      <c r="AE10" s="46"/>
      <c r="AF10" s="46"/>
      <c r="AG10" s="46"/>
      <c r="AH10" s="46"/>
      <c r="AI10" s="46"/>
      <c r="AJ10" s="46"/>
      <c r="AK10" s="2"/>
      <c r="AL10" s="46">
        <f>データ!V6</f>
        <v>41</v>
      </c>
      <c r="AM10" s="46"/>
      <c r="AN10" s="46"/>
      <c r="AO10" s="46"/>
      <c r="AP10" s="46"/>
      <c r="AQ10" s="46"/>
      <c r="AR10" s="46"/>
      <c r="AS10" s="46"/>
      <c r="AT10" s="45">
        <f>データ!W6</f>
        <v>0.01</v>
      </c>
      <c r="AU10" s="45"/>
      <c r="AV10" s="45"/>
      <c r="AW10" s="45"/>
      <c r="AX10" s="45"/>
      <c r="AY10" s="45"/>
      <c r="AZ10" s="45"/>
      <c r="BA10" s="45"/>
      <c r="BB10" s="45">
        <f>データ!X6</f>
        <v>4100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115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116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117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【100.42】</v>
      </c>
      <c r="F85" s="12" t="str">
        <f>データ!AT6</f>
        <v>【82.66】</v>
      </c>
      <c r="G85" s="12" t="str">
        <f>データ!BE6</f>
        <v>【140.15】</v>
      </c>
      <c r="H85" s="12" t="str">
        <f>データ!BP6</f>
        <v>【307.39】</v>
      </c>
      <c r="I85" s="12" t="str">
        <f>データ!CA6</f>
        <v>【57.03】</v>
      </c>
      <c r="J85" s="12" t="str">
        <f>データ!CL6</f>
        <v>【294.83】</v>
      </c>
      <c r="K85" s="12" t="str">
        <f>データ!CW6</f>
        <v>【84.27】</v>
      </c>
      <c r="L85" s="12" t="str">
        <f>データ!DH6</f>
        <v>【86.02】</v>
      </c>
      <c r="M85" s="12" t="str">
        <f>データ!DS6</f>
        <v>【22.91】</v>
      </c>
      <c r="N85" s="12" t="str">
        <f>データ!ED6</f>
        <v>【-】</v>
      </c>
      <c r="O85" s="12" t="str">
        <f>データ!EO6</f>
        <v>【-】</v>
      </c>
    </row>
  </sheetData>
  <sheetProtection algorithmName="SHA-512" hashValue="G7B8/51dqb3R1VWk2fp8rngrnY3R3b3B9bWvM85w65xgLrsGaOvUTlqLbedAuwHVBrgl5U7jrZaGJeowO5t2bg==" saltValue="v6MrRueQQmCyfdY0eirZz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22101</v>
      </c>
      <c r="D6" s="19">
        <f t="shared" si="3"/>
        <v>46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青森県　平川市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K2</v>
      </c>
      <c r="M6" s="19" t="str">
        <f t="shared" si="3"/>
        <v>非設置</v>
      </c>
      <c r="N6" s="20" t="str">
        <f t="shared" si="3"/>
        <v>-</v>
      </c>
      <c r="O6" s="20">
        <f t="shared" si="3"/>
        <v>-46.32</v>
      </c>
      <c r="P6" s="20">
        <f t="shared" si="3"/>
        <v>0.14000000000000001</v>
      </c>
      <c r="Q6" s="20">
        <f t="shared" si="3"/>
        <v>100</v>
      </c>
      <c r="R6" s="20">
        <f t="shared" si="3"/>
        <v>3124</v>
      </c>
      <c r="S6" s="20">
        <f t="shared" si="3"/>
        <v>30126</v>
      </c>
      <c r="T6" s="20">
        <f t="shared" si="3"/>
        <v>346.01</v>
      </c>
      <c r="U6" s="20">
        <f t="shared" si="3"/>
        <v>87.07</v>
      </c>
      <c r="V6" s="20">
        <f t="shared" si="3"/>
        <v>41</v>
      </c>
      <c r="W6" s="20">
        <f t="shared" si="3"/>
        <v>0.01</v>
      </c>
      <c r="X6" s="20">
        <f t="shared" si="3"/>
        <v>4100</v>
      </c>
      <c r="Y6" s="21">
        <f>IF(Y7="",NA(),Y7)</f>
        <v>64.959999999999994</v>
      </c>
      <c r="Z6" s="21">
        <f t="shared" ref="Z6:AH6" si="4">IF(Z7="",NA(),Z7)</f>
        <v>66.790000000000006</v>
      </c>
      <c r="AA6" s="21">
        <f t="shared" si="4"/>
        <v>84.19</v>
      </c>
      <c r="AB6" s="21">
        <f t="shared" si="4"/>
        <v>103.05</v>
      </c>
      <c r="AC6" s="21">
        <f t="shared" si="4"/>
        <v>103.44</v>
      </c>
      <c r="AD6" s="21">
        <f t="shared" si="4"/>
        <v>90.02</v>
      </c>
      <c r="AE6" s="21">
        <f t="shared" si="4"/>
        <v>93.76</v>
      </c>
      <c r="AF6" s="21">
        <f t="shared" si="4"/>
        <v>99.03</v>
      </c>
      <c r="AG6" s="21">
        <f t="shared" si="4"/>
        <v>100.41</v>
      </c>
      <c r="AH6" s="21">
        <f t="shared" si="4"/>
        <v>100.17</v>
      </c>
      <c r="AI6" s="20" t="str">
        <f>IF(AI7="","",IF(AI7="-","【-】","【"&amp;SUBSTITUTE(TEXT(AI7,"#,##0.00"),"-","△")&amp;"】"))</f>
        <v>【100.42】</v>
      </c>
      <c r="AJ6" s="21">
        <f>IF(AJ7="",NA(),AJ7)</f>
        <v>2138.13</v>
      </c>
      <c r="AK6" s="21">
        <f t="shared" ref="AK6:AS6" si="5">IF(AK7="",NA(),AK7)</f>
        <v>2363.0500000000002</v>
      </c>
      <c r="AL6" s="21">
        <f t="shared" si="5"/>
        <v>2475.9499999999998</v>
      </c>
      <c r="AM6" s="21">
        <f t="shared" si="5"/>
        <v>2713.24</v>
      </c>
      <c r="AN6" s="21">
        <f t="shared" si="5"/>
        <v>2703.43</v>
      </c>
      <c r="AO6" s="21">
        <f t="shared" si="5"/>
        <v>221.28</v>
      </c>
      <c r="AP6" s="21">
        <f t="shared" si="5"/>
        <v>173.09</v>
      </c>
      <c r="AQ6" s="21">
        <f t="shared" si="5"/>
        <v>74.239999999999995</v>
      </c>
      <c r="AR6" s="21">
        <f t="shared" si="5"/>
        <v>83.92</v>
      </c>
      <c r="AS6" s="21">
        <f t="shared" si="5"/>
        <v>89.31</v>
      </c>
      <c r="AT6" s="20" t="str">
        <f>IF(AT7="","",IF(AT7="-","【-】","【"&amp;SUBSTITUTE(TEXT(AT7,"#,##0.00"),"-","△")&amp;"】"))</f>
        <v>【82.66】</v>
      </c>
      <c r="AU6" s="21">
        <f>IF(AU7="",NA(),AU7)</f>
        <v>170.33</v>
      </c>
      <c r="AV6" s="21">
        <f t="shared" ref="AV6:BD6" si="6">IF(AV7="",NA(),AV7)</f>
        <v>170.69</v>
      </c>
      <c r="AW6" s="21">
        <f t="shared" si="6"/>
        <v>389.7</v>
      </c>
      <c r="AX6" s="21">
        <f t="shared" si="6"/>
        <v>429.8</v>
      </c>
      <c r="AY6" s="21">
        <f t="shared" si="6"/>
        <v>425.49</v>
      </c>
      <c r="AZ6" s="21">
        <f t="shared" si="6"/>
        <v>113.42</v>
      </c>
      <c r="BA6" s="21">
        <f t="shared" si="6"/>
        <v>117.39</v>
      </c>
      <c r="BB6" s="21">
        <f t="shared" si="6"/>
        <v>100.47</v>
      </c>
      <c r="BC6" s="21">
        <f t="shared" si="6"/>
        <v>122.71</v>
      </c>
      <c r="BD6" s="21">
        <f t="shared" si="6"/>
        <v>138.19999999999999</v>
      </c>
      <c r="BE6" s="20" t="str">
        <f>IF(BE7="","",IF(BE7="-","【-】","【"&amp;SUBSTITUTE(TEXT(BE7,"#,##0.00"),"-","△")&amp;"】"))</f>
        <v>【140.15】</v>
      </c>
      <c r="BF6" s="21">
        <f>IF(BF7="",NA(),BF7)</f>
        <v>466.45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386.46</v>
      </c>
      <c r="BL6" s="21">
        <f t="shared" si="7"/>
        <v>421.25</v>
      </c>
      <c r="BM6" s="21">
        <f t="shared" si="7"/>
        <v>294.27</v>
      </c>
      <c r="BN6" s="21">
        <f t="shared" si="7"/>
        <v>294.08999999999997</v>
      </c>
      <c r="BO6" s="21">
        <f t="shared" si="7"/>
        <v>294.08999999999997</v>
      </c>
      <c r="BP6" s="20" t="str">
        <f>IF(BP7="","",IF(BP7="-","【-】","【"&amp;SUBSTITUTE(TEXT(BP7,"#,##0.00"),"-","△")&amp;"】"))</f>
        <v>【307.39】</v>
      </c>
      <c r="BQ6" s="21">
        <f>IF(BQ7="",NA(),BQ7)</f>
        <v>23.08</v>
      </c>
      <c r="BR6" s="21">
        <f t="shared" ref="BR6:BZ6" si="8">IF(BR7="",NA(),BR7)</f>
        <v>21.05</v>
      </c>
      <c r="BS6" s="21">
        <f t="shared" si="8"/>
        <v>18.79</v>
      </c>
      <c r="BT6" s="21">
        <f t="shared" si="8"/>
        <v>29.27</v>
      </c>
      <c r="BU6" s="21">
        <f t="shared" si="8"/>
        <v>36.69</v>
      </c>
      <c r="BV6" s="21">
        <f t="shared" si="8"/>
        <v>55.85</v>
      </c>
      <c r="BW6" s="21">
        <f t="shared" si="8"/>
        <v>53.23</v>
      </c>
      <c r="BX6" s="21">
        <f t="shared" si="8"/>
        <v>60.59</v>
      </c>
      <c r="BY6" s="21">
        <f t="shared" si="8"/>
        <v>60</v>
      </c>
      <c r="BZ6" s="21">
        <f t="shared" si="8"/>
        <v>59.01</v>
      </c>
      <c r="CA6" s="20" t="str">
        <f>IF(CA7="","",IF(CA7="-","【-】","【"&amp;SUBSTITUTE(TEXT(CA7,"#,##0.00"),"-","△")&amp;"】"))</f>
        <v>【57.03】</v>
      </c>
      <c r="CB6" s="21">
        <f>IF(CB7="",NA(),CB7)</f>
        <v>622.92999999999995</v>
      </c>
      <c r="CC6" s="21">
        <f t="shared" ref="CC6:CK6" si="9">IF(CC7="",NA(),CC7)</f>
        <v>682.67</v>
      </c>
      <c r="CD6" s="21">
        <f t="shared" si="9"/>
        <v>765.95</v>
      </c>
      <c r="CE6" s="21">
        <f t="shared" si="9"/>
        <v>489.81</v>
      </c>
      <c r="CF6" s="21">
        <f t="shared" si="9"/>
        <v>390.18</v>
      </c>
      <c r="CG6" s="21">
        <f t="shared" si="9"/>
        <v>287.91000000000003</v>
      </c>
      <c r="CH6" s="21">
        <f t="shared" si="9"/>
        <v>283.3</v>
      </c>
      <c r="CI6" s="21">
        <f t="shared" si="9"/>
        <v>280.23</v>
      </c>
      <c r="CJ6" s="21">
        <f t="shared" si="9"/>
        <v>282.70999999999998</v>
      </c>
      <c r="CK6" s="21">
        <f t="shared" si="9"/>
        <v>291.82</v>
      </c>
      <c r="CL6" s="20" t="str">
        <f>IF(CL7="","",IF(CL7="-","【-】","【"&amp;SUBSTITUTE(TEXT(CL7,"#,##0.00"),"-","△")&amp;"】"))</f>
        <v>【294.83】</v>
      </c>
      <c r="CM6" s="21">
        <f>IF(CM7="",NA(),CM7)</f>
        <v>40.909999999999997</v>
      </c>
      <c r="CN6" s="21">
        <f t="shared" ref="CN6:CV6" si="10">IF(CN7="",NA(),CN7)</f>
        <v>40.909999999999997</v>
      </c>
      <c r="CO6" s="21">
        <f t="shared" si="10"/>
        <v>40.909999999999997</v>
      </c>
      <c r="CP6" s="21">
        <f t="shared" si="10"/>
        <v>36.36</v>
      </c>
      <c r="CQ6" s="21">
        <f t="shared" si="10"/>
        <v>36.36</v>
      </c>
      <c r="CR6" s="21">
        <f t="shared" si="10"/>
        <v>54.93</v>
      </c>
      <c r="CS6" s="21">
        <f t="shared" si="10"/>
        <v>55.96</v>
      </c>
      <c r="CT6" s="21">
        <f t="shared" si="10"/>
        <v>58.19</v>
      </c>
      <c r="CU6" s="21">
        <f t="shared" si="10"/>
        <v>56.52</v>
      </c>
      <c r="CV6" s="21">
        <f t="shared" si="10"/>
        <v>88.45</v>
      </c>
      <c r="CW6" s="20" t="str">
        <f>IF(CW7="","",IF(CW7="-","【-】","【"&amp;SUBSTITUTE(TEXT(CW7,"#,##0.00"),"-","△")&amp;"】"))</f>
        <v>【84.27】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65.569999999999993</v>
      </c>
      <c r="DD6" s="21">
        <f t="shared" si="11"/>
        <v>60.12</v>
      </c>
      <c r="DE6" s="21">
        <f t="shared" si="11"/>
        <v>87.8</v>
      </c>
      <c r="DF6" s="21">
        <f t="shared" si="11"/>
        <v>88.43</v>
      </c>
      <c r="DG6" s="21">
        <f t="shared" si="11"/>
        <v>90.34</v>
      </c>
      <c r="DH6" s="20" t="str">
        <f>IF(DH7="","",IF(DH7="-","【-】","【"&amp;SUBSTITUTE(TEXT(DH7,"#,##0.00"),"-","△")&amp;"】"))</f>
        <v>【86.02】</v>
      </c>
      <c r="DI6" s="21">
        <f>IF(DI7="",NA(),DI7)</f>
        <v>79.45</v>
      </c>
      <c r="DJ6" s="21">
        <f t="shared" ref="DJ6:DR6" si="12">IF(DJ7="",NA(),DJ7)</f>
        <v>86.68</v>
      </c>
      <c r="DK6" s="21">
        <f t="shared" si="12"/>
        <v>93.9</v>
      </c>
      <c r="DL6" s="21">
        <f t="shared" si="12"/>
        <v>94.99</v>
      </c>
      <c r="DM6" s="21">
        <f t="shared" si="12"/>
        <v>95</v>
      </c>
      <c r="DN6" s="21">
        <f t="shared" si="12"/>
        <v>16.41</v>
      </c>
      <c r="DO6" s="21">
        <f t="shared" si="12"/>
        <v>16.63</v>
      </c>
      <c r="DP6" s="21">
        <f t="shared" si="12"/>
        <v>15.74</v>
      </c>
      <c r="DQ6" s="21">
        <f t="shared" si="12"/>
        <v>21.02</v>
      </c>
      <c r="DR6" s="21">
        <f t="shared" si="12"/>
        <v>24.31</v>
      </c>
      <c r="DS6" s="20" t="str">
        <f>IF(DS7="","",IF(DS7="-","【-】","【"&amp;SUBSTITUTE(TEXT(DS7,"#,##0.00"),"-","△")&amp;"】"))</f>
        <v>【22.91】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1" t="str">
        <f t="shared" si="13"/>
        <v>-</v>
      </c>
      <c r="DX6" s="21" t="str">
        <f t="shared" si="13"/>
        <v>-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 t="str">
        <f t="shared" si="13"/>
        <v>-</v>
      </c>
      <c r="EC6" s="21" t="str">
        <f t="shared" si="13"/>
        <v>-</v>
      </c>
      <c r="ED6" s="20" t="str">
        <f>IF(ED7="","",IF(ED7="-","【-】","【"&amp;SUBSTITUTE(TEXT(ED7,"#,##0.00"),"-","△")&amp;"】"))</f>
        <v>【-】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8" s="22" customFormat="1" x14ac:dyDescent="0.15">
      <c r="A7" s="14"/>
      <c r="B7" s="23">
        <v>2022</v>
      </c>
      <c r="C7" s="23">
        <v>22101</v>
      </c>
      <c r="D7" s="23">
        <v>46</v>
      </c>
      <c r="E7" s="23">
        <v>18</v>
      </c>
      <c r="F7" s="23">
        <v>0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-46.32</v>
      </c>
      <c r="P7" s="24">
        <v>0.14000000000000001</v>
      </c>
      <c r="Q7" s="24">
        <v>100</v>
      </c>
      <c r="R7" s="24">
        <v>3124</v>
      </c>
      <c r="S7" s="24">
        <v>30126</v>
      </c>
      <c r="T7" s="24">
        <v>346.01</v>
      </c>
      <c r="U7" s="24">
        <v>87.07</v>
      </c>
      <c r="V7" s="24">
        <v>41</v>
      </c>
      <c r="W7" s="24">
        <v>0.01</v>
      </c>
      <c r="X7" s="24">
        <v>4100</v>
      </c>
      <c r="Y7" s="24">
        <v>64.959999999999994</v>
      </c>
      <c r="Z7" s="24">
        <v>66.790000000000006</v>
      </c>
      <c r="AA7" s="24">
        <v>84.19</v>
      </c>
      <c r="AB7" s="24">
        <v>103.05</v>
      </c>
      <c r="AC7" s="24">
        <v>103.44</v>
      </c>
      <c r="AD7" s="24">
        <v>90.02</v>
      </c>
      <c r="AE7" s="24">
        <v>93.76</v>
      </c>
      <c r="AF7" s="24">
        <v>99.03</v>
      </c>
      <c r="AG7" s="24">
        <v>100.41</v>
      </c>
      <c r="AH7" s="24">
        <v>100.17</v>
      </c>
      <c r="AI7" s="24">
        <v>100.42</v>
      </c>
      <c r="AJ7" s="24">
        <v>2138.13</v>
      </c>
      <c r="AK7" s="24">
        <v>2363.0500000000002</v>
      </c>
      <c r="AL7" s="24">
        <v>2475.9499999999998</v>
      </c>
      <c r="AM7" s="24">
        <v>2713.24</v>
      </c>
      <c r="AN7" s="24">
        <v>2703.43</v>
      </c>
      <c r="AO7" s="24">
        <v>221.28</v>
      </c>
      <c r="AP7" s="24">
        <v>173.09</v>
      </c>
      <c r="AQ7" s="24">
        <v>74.239999999999995</v>
      </c>
      <c r="AR7" s="24">
        <v>83.92</v>
      </c>
      <c r="AS7" s="24">
        <v>89.31</v>
      </c>
      <c r="AT7" s="24">
        <v>82.66</v>
      </c>
      <c r="AU7" s="24">
        <v>170.33</v>
      </c>
      <c r="AV7" s="24">
        <v>170.69</v>
      </c>
      <c r="AW7" s="24">
        <v>389.7</v>
      </c>
      <c r="AX7" s="24">
        <v>429.8</v>
      </c>
      <c r="AY7" s="24">
        <v>425.49</v>
      </c>
      <c r="AZ7" s="24">
        <v>113.42</v>
      </c>
      <c r="BA7" s="24">
        <v>117.39</v>
      </c>
      <c r="BB7" s="24">
        <v>100.47</v>
      </c>
      <c r="BC7" s="24">
        <v>122.71</v>
      </c>
      <c r="BD7" s="24">
        <v>138.19999999999999</v>
      </c>
      <c r="BE7" s="24">
        <v>140.15</v>
      </c>
      <c r="BF7" s="24">
        <v>466.45</v>
      </c>
      <c r="BG7" s="24">
        <v>0</v>
      </c>
      <c r="BH7" s="24">
        <v>0</v>
      </c>
      <c r="BI7" s="24">
        <v>0</v>
      </c>
      <c r="BJ7" s="24">
        <v>0</v>
      </c>
      <c r="BK7" s="24">
        <v>386.46</v>
      </c>
      <c r="BL7" s="24">
        <v>421.25</v>
      </c>
      <c r="BM7" s="24">
        <v>294.27</v>
      </c>
      <c r="BN7" s="24">
        <v>294.08999999999997</v>
      </c>
      <c r="BO7" s="24">
        <v>294.08999999999997</v>
      </c>
      <c r="BP7" s="24">
        <v>307.39</v>
      </c>
      <c r="BQ7" s="24">
        <v>23.08</v>
      </c>
      <c r="BR7" s="24">
        <v>21.05</v>
      </c>
      <c r="BS7" s="24">
        <v>18.79</v>
      </c>
      <c r="BT7" s="24">
        <v>29.27</v>
      </c>
      <c r="BU7" s="24">
        <v>36.69</v>
      </c>
      <c r="BV7" s="24">
        <v>55.85</v>
      </c>
      <c r="BW7" s="24">
        <v>53.23</v>
      </c>
      <c r="BX7" s="24">
        <v>60.59</v>
      </c>
      <c r="BY7" s="24">
        <v>60</v>
      </c>
      <c r="BZ7" s="24">
        <v>59.01</v>
      </c>
      <c r="CA7" s="24">
        <v>57.03</v>
      </c>
      <c r="CB7" s="24">
        <v>622.92999999999995</v>
      </c>
      <c r="CC7" s="24">
        <v>682.67</v>
      </c>
      <c r="CD7" s="24">
        <v>765.95</v>
      </c>
      <c r="CE7" s="24">
        <v>489.81</v>
      </c>
      <c r="CF7" s="24">
        <v>390.18</v>
      </c>
      <c r="CG7" s="24">
        <v>287.91000000000003</v>
      </c>
      <c r="CH7" s="24">
        <v>283.3</v>
      </c>
      <c r="CI7" s="24">
        <v>280.23</v>
      </c>
      <c r="CJ7" s="24">
        <v>282.70999999999998</v>
      </c>
      <c r="CK7" s="24">
        <v>291.82</v>
      </c>
      <c r="CL7" s="24">
        <v>294.83</v>
      </c>
      <c r="CM7" s="24">
        <v>40.909999999999997</v>
      </c>
      <c r="CN7" s="24">
        <v>40.909999999999997</v>
      </c>
      <c r="CO7" s="24">
        <v>40.909999999999997</v>
      </c>
      <c r="CP7" s="24">
        <v>36.36</v>
      </c>
      <c r="CQ7" s="24">
        <v>36.36</v>
      </c>
      <c r="CR7" s="24">
        <v>54.93</v>
      </c>
      <c r="CS7" s="24">
        <v>55.96</v>
      </c>
      <c r="CT7" s="24">
        <v>58.19</v>
      </c>
      <c r="CU7" s="24">
        <v>56.52</v>
      </c>
      <c r="CV7" s="24">
        <v>88.45</v>
      </c>
      <c r="CW7" s="24">
        <v>84.27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65.569999999999993</v>
      </c>
      <c r="DD7" s="24">
        <v>60.12</v>
      </c>
      <c r="DE7" s="24">
        <v>87.8</v>
      </c>
      <c r="DF7" s="24">
        <v>88.43</v>
      </c>
      <c r="DG7" s="24">
        <v>90.34</v>
      </c>
      <c r="DH7" s="24">
        <v>86.02</v>
      </c>
      <c r="DI7" s="24">
        <v>79.45</v>
      </c>
      <c r="DJ7" s="24">
        <v>86.68</v>
      </c>
      <c r="DK7" s="24">
        <v>93.9</v>
      </c>
      <c r="DL7" s="24">
        <v>94.99</v>
      </c>
      <c r="DM7" s="24">
        <v>95</v>
      </c>
      <c r="DN7" s="24">
        <v>16.41</v>
      </c>
      <c r="DO7" s="24">
        <v>16.63</v>
      </c>
      <c r="DP7" s="24">
        <v>15.74</v>
      </c>
      <c r="DQ7" s="24">
        <v>21.02</v>
      </c>
      <c r="DR7" s="24">
        <v>24.31</v>
      </c>
      <c r="DS7" s="24">
        <v>22.91</v>
      </c>
      <c r="DT7" s="24" t="s">
        <v>102</v>
      </c>
      <c r="DU7" s="24" t="s">
        <v>102</v>
      </c>
      <c r="DV7" s="24" t="s">
        <v>102</v>
      </c>
      <c r="DW7" s="24" t="s">
        <v>102</v>
      </c>
      <c r="DX7" s="24" t="s">
        <v>102</v>
      </c>
      <c r="DY7" s="24" t="s">
        <v>102</v>
      </c>
      <c r="DZ7" s="24" t="s">
        <v>102</v>
      </c>
      <c r="EA7" s="24" t="s">
        <v>102</v>
      </c>
      <c r="EB7" s="24" t="s">
        <v>102</v>
      </c>
      <c r="EC7" s="24" t="s">
        <v>102</v>
      </c>
      <c r="ED7" s="24" t="s">
        <v>102</v>
      </c>
      <c r="EE7" s="24" t="s">
        <v>102</v>
      </c>
      <c r="EF7" s="24" t="s">
        <v>102</v>
      </c>
      <c r="EG7" s="24" t="s">
        <v>102</v>
      </c>
      <c r="EH7" s="24" t="s">
        <v>102</v>
      </c>
      <c r="EI7" s="24" t="s">
        <v>102</v>
      </c>
      <c r="EJ7" s="24" t="s">
        <v>102</v>
      </c>
      <c r="EK7" s="24" t="s">
        <v>102</v>
      </c>
      <c r="EL7" s="24" t="s">
        <v>102</v>
      </c>
      <c r="EM7" s="24" t="s">
        <v>102</v>
      </c>
      <c r="EN7" s="24" t="s">
        <v>102</v>
      </c>
      <c r="EO7" s="24" t="s">
        <v>102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111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2024-01-26T00:08:20Z</cp:lastPrinted>
  <dcterms:created xsi:type="dcterms:W3CDTF">2023-12-12T01:06:53Z</dcterms:created>
  <dcterms:modified xsi:type="dcterms:W3CDTF">2024-01-26T00:08:28Z</dcterms:modified>
  <cp:category/>
</cp:coreProperties>
</file>