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6.県ＨＰ公表関係\5.公表準備\公表用データ\01-2 簡水\"/>
    </mc:Choice>
  </mc:AlternateContent>
  <xr:revisionPtr revIDLastSave="0" documentId="13_ncr:1_{6B0881F7-5DF9-48A1-9468-F608E3CE49C4}" xr6:coauthVersionLast="36" xr6:coauthVersionMax="45" xr10:uidLastSave="{00000000-0000-0000-0000-000000000000}"/>
  <workbookProtection workbookAlgorithmName="SHA-512" workbookHashValue="Z7XNg7wRgcj0F2gvKdFFBsBC8tAdxWJlvS65wA4HEV7wd4BZeGA4e2nmCtOFIYvBESMEZeieEUFxlb9nB/dugQ==" workbookSaltValue="7Ie2sxStpZyGaQyRDR4DW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AT8" i="4" s="1"/>
  <c r="R6" i="5"/>
  <c r="Q6" i="5"/>
  <c r="W10" i="4" s="1"/>
  <c r="P6" i="5"/>
  <c r="O6" i="5"/>
  <c r="I10" i="4" s="1"/>
  <c r="N6" i="5"/>
  <c r="B10" i="4" s="1"/>
  <c r="M6" i="5"/>
  <c r="AD8" i="4" s="1"/>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BB10" i="4"/>
  <c r="P10" i="4"/>
  <c r="BB8" i="4"/>
  <c r="AL8" i="4"/>
  <c r="W8" i="4"/>
  <c r="B6" i="4"/>
</calcChain>
</file>

<file path=xl/sharedStrings.xml><?xml version="1.0" encoding="utf-8"?>
<sst xmlns="http://schemas.openxmlformats.org/spreadsheetml/2006/main" count="233" uniqueCount="116">
  <si>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</si>
  <si>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</si>
  <si>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</si>
  <si>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</si>
  <si>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</si>
  <si>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</si>
  <si>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</si>
  <si>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</si>
  <si>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</si>
  <si>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</si>
  <si>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</si>
  <si>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</si>
  <si>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</si>
  <si>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</si>
  <si>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</si>
  <si>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</si>
  <si>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</si>
  <si>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</si>
  <si>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</si>
  <si>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</si>
  <si>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</si>
  <si>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</si>
  <si>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</si>
  <si>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</si>
  <si>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</si>
  <si>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</si>
  <si>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</si>
  <si>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</si>
  <si>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</si>
  <si>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</si>
  <si>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</si>
  <si>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</si>
  <si>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</si>
  <si>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</si>
  <si>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</si>
  <si>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</si>
  <si>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</si>
  <si>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</si>
  <si>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</si>
  <si>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</si>
  <si>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</si>
  <si>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</si>
  <si>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</si>
  <si>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</si>
  <si>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</si>
  <si>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</si>
  <si>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</si>
  <si>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</si>
  <si>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</si>
  <si>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</si>
  <si>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</si>
  <si>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</si>
  <si>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</si>
  <si>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</si>
  <si>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</si>
  <si>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</si>
  <si>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</si>
  <si>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</si>
  <si>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</si>
  <si>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</si>
  <si>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</si>
  <si>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</si>
  <si>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</si>
  <si>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</si>
  <si>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</si>
  <si>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</si>
  <si>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</si>
  <si>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</si>
  <si>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</si>
  <si>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</si>
  <si>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</si>
  <si>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</si>
  <si>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</si>
  <si>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</si>
  <si>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</si>
  <si>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</si>
  <si>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</si>
  <si>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</si>
  <si>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</si>
  <si>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</si>
  <si>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</si>
  <si>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</si>
  <si>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</si>
  <si>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</si>
  <si>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</si>
  <si>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</si>
  <si>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</si>
  <si>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</si>
  <si>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</si>
  <si>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</si>
  <si>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</si>
  <si>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</si>
  <si>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</si>
  <si>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</si>
  <si>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</si>
  <si>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蓬田村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</si>
  <si>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</si>
  <si>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</si>
  <si>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</si>
  <si>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</si>
  <si>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</si>
  <si>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</si>
  <si>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</si>
  <si>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</si>
  <si>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</si>
  <si>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</si>
  <si>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</si>
  <si>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</si>
  <si>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</si>
  <si>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</si>
  <si>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</si>
  <si>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</si>
  <si>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</si>
  <si>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老朽化について、管路(ダクタイル鋳鉄管K形）に関してはひとつの基準として法定耐用年数（40年）が目処になるが、現状でまだ20年弱しか経過していないため、更新の予定はない。
　その他の施設（管理棟、配水池、計装類等）の更新計画は、経営戦略にて策定してはいるが、重要度、健全性、緊急性等考慮し随時選定しておこなっていく必要がある。</t>
    <rPh sb="77" eb="79">
      <t>コウシン</t>
    </rPh>
    <rPh sb="80" eb="82">
      <t>ヨテイ</t>
    </rPh>
    <phoneticPr fontId="4"/>
  </si>
  <si>
    <t>人口減少に伴い、給水人口及び有収水量が減少しており年々少しずつ料金収入が減少している。しかし、水道料金が県内でも高めであり、喫緊で料金の値上げをおこなう予定は現状ではない。早急に歳入を増やすことは困難であるため、なるべく歳出を抑えていかなければならない。
　大きな歳出として施設更新があげられるが、「2.老朽化の状況について」で述べているとおり管路更新はまだ先のことになると思われる。その他の施設も徐々に更新しており、今後は総費用の大幅な増加は無いと予想される。法定耐用年数直前に管路を短期でまとめて更新するとその期間にまとまって事業費が増大してしまうので、ある程度中長期的なスパンで施工し、事業費が平準化され安定した経営につながるよう努力していきたい。経営戦略をもとに総費用の平準化を目指し経営の健全化を図る。
　施設利用率の向上については施設更新時のダウンサイジングを基本に長いスパンで解消していく。</t>
    <phoneticPr fontId="4"/>
  </si>
  <si>
    <r>
      <t>①収益</t>
    </r>
    <r>
      <rPr>
        <sz val="11"/>
        <rFont val="ＭＳ ゴシック"/>
        <family val="3"/>
        <charset val="128"/>
      </rPr>
      <t>的</t>
    </r>
    <r>
      <rPr>
        <sz val="11"/>
        <color theme="1"/>
        <rFont val="ＭＳ ゴシック"/>
        <family val="3"/>
        <charset val="128"/>
      </rPr>
      <t>収支比率について、令和元年度から右肩下りがであったが、新型コロナウイルスの影響が落ち着いてきたのか令和４年度では若干であるが料金収益が上がってきた。地方債償還が終わるまでは継続して支出の見直し、計画的な施設更新等を行っていく。
④企業債残高対給水収益比率について、企業債償還が進んでいるため、継続して給水収益を上げていく。
⑤料金回収率について、令和2年度から水道メーターの定期更新、また令和３年度から法適化の委託業務が発生した。令和３年度では約3,000,000円、令和４年度では約10,000,000円を支出している。令和５年度では約4,000,000円を予定しており、令和３年度同程度まで落ち着く予定である。
⑦施設利用率について、施設の利用率については、現状浄水場がオーバースペックであり、更新、修繕のタイミングでダウンサイジングを図っていく必要がある。
⑧有収率について、上記でもあったように消火活動により若干の減少がみられるが平均を上回っている。家屋の老朽化等により、冬期間はメーターより先での漏水が多くみられるため、スマートメーター等により、漏水の早期発見が必要になっていく。</t>
    </r>
    <rPh sb="1" eb="3">
      <t>シュウエキ</t>
    </rPh>
    <rPh sb="3" eb="4">
      <t>テキ</t>
    </rPh>
    <rPh sb="4" eb="6">
      <t>シュウシ</t>
    </rPh>
    <rPh sb="6" eb="8">
      <t>ヒリツ</t>
    </rPh>
    <rPh sb="13" eb="15">
      <t>レイワ</t>
    </rPh>
    <rPh sb="15" eb="18">
      <t>ガンネンド</t>
    </rPh>
    <rPh sb="20" eb="22">
      <t>ミギカタ</t>
    </rPh>
    <rPh sb="22" eb="23">
      <t>サ</t>
    </rPh>
    <rPh sb="31" eb="33">
      <t>シンガタ</t>
    </rPh>
    <rPh sb="41" eb="43">
      <t>エイキョウ</t>
    </rPh>
    <rPh sb="44" eb="45">
      <t>オ</t>
    </rPh>
    <rPh sb="46" eb="47">
      <t>ツ</t>
    </rPh>
    <rPh sb="53" eb="55">
      <t>レイワ</t>
    </rPh>
    <rPh sb="56" eb="58">
      <t>ネンド</t>
    </rPh>
    <rPh sb="60" eb="62">
      <t>ジャッカン</t>
    </rPh>
    <rPh sb="66" eb="68">
      <t>リョウキン</t>
    </rPh>
    <rPh sb="68" eb="70">
      <t>シュウエキ</t>
    </rPh>
    <rPh sb="71" eb="72">
      <t>ア</t>
    </rPh>
    <rPh sb="84" eb="85">
      <t>オ</t>
    </rPh>
    <rPh sb="90" eb="92">
      <t>ケイゾク</t>
    </rPh>
    <rPh sb="94" eb="96">
      <t>シシュツ</t>
    </rPh>
    <rPh sb="97" eb="99">
      <t>ミナオ</t>
    </rPh>
    <rPh sb="101" eb="104">
      <t>ケイカクテキ</t>
    </rPh>
    <rPh sb="105" eb="107">
      <t>シセツ</t>
    </rPh>
    <rPh sb="107" eb="109">
      <t>コウシン</t>
    </rPh>
    <rPh sb="109" eb="110">
      <t>ナド</t>
    </rPh>
    <rPh sb="111" eb="112">
      <t>オコナ</t>
    </rPh>
    <rPh sb="119" eb="122">
      <t>キギョウサイ</t>
    </rPh>
    <rPh sb="122" eb="124">
      <t>ザンダカ</t>
    </rPh>
    <rPh sb="124" eb="125">
      <t>タイ</t>
    </rPh>
    <rPh sb="125" eb="127">
      <t>キュウスイ</t>
    </rPh>
    <rPh sb="127" eb="129">
      <t>シュウエキ</t>
    </rPh>
    <rPh sb="129" eb="131">
      <t>ヒリツ</t>
    </rPh>
    <rPh sb="136" eb="139">
      <t>キギョウサイ</t>
    </rPh>
    <rPh sb="139" eb="141">
      <t>ショウカン</t>
    </rPh>
    <rPh sb="142" eb="143">
      <t>スス</t>
    </rPh>
    <rPh sb="150" eb="152">
      <t>ケイゾク</t>
    </rPh>
    <rPh sb="154" eb="156">
      <t>キュウスイ</t>
    </rPh>
    <rPh sb="156" eb="158">
      <t>シュウエキ</t>
    </rPh>
    <rPh sb="159" eb="160">
      <t>ア</t>
    </rPh>
    <rPh sb="167" eb="169">
      <t>リョウキン</t>
    </rPh>
    <rPh sb="169" eb="172">
      <t>カイシュウリツ</t>
    </rPh>
    <rPh sb="177" eb="179">
      <t>レイワ</t>
    </rPh>
    <rPh sb="180" eb="182">
      <t>ネンド</t>
    </rPh>
    <rPh sb="184" eb="186">
      <t>スイドウ</t>
    </rPh>
    <rPh sb="191" eb="193">
      <t>テイキ</t>
    </rPh>
    <rPh sb="193" eb="195">
      <t>コウシン</t>
    </rPh>
    <rPh sb="198" eb="200">
      <t>レイワ</t>
    </rPh>
    <rPh sb="201" eb="203">
      <t>ネンド</t>
    </rPh>
    <rPh sb="205" eb="208">
      <t>ホウテキカ</t>
    </rPh>
    <rPh sb="209" eb="211">
      <t>イタク</t>
    </rPh>
    <rPh sb="211" eb="213">
      <t>ギョウム</t>
    </rPh>
    <rPh sb="214" eb="216">
      <t>ハッセイ</t>
    </rPh>
    <rPh sb="219" eb="221">
      <t>レイワ</t>
    </rPh>
    <rPh sb="222" eb="224">
      <t>ネンド</t>
    </rPh>
    <rPh sb="226" eb="227">
      <t>ヤク</t>
    </rPh>
    <rPh sb="236" eb="237">
      <t>エン</t>
    </rPh>
    <rPh sb="238" eb="240">
      <t>レイワ</t>
    </rPh>
    <rPh sb="241" eb="243">
      <t>ネンド</t>
    </rPh>
    <rPh sb="245" eb="246">
      <t>ヤク</t>
    </rPh>
    <rPh sb="256" eb="257">
      <t>エン</t>
    </rPh>
    <rPh sb="258" eb="260">
      <t>シシュツ</t>
    </rPh>
    <rPh sb="265" eb="267">
      <t>レイワ</t>
    </rPh>
    <rPh sb="268" eb="270">
      <t>ネンド</t>
    </rPh>
    <rPh sb="272" eb="273">
      <t>ヤク</t>
    </rPh>
    <rPh sb="282" eb="283">
      <t>エン</t>
    </rPh>
    <rPh sb="284" eb="286">
      <t>ヨテイ</t>
    </rPh>
    <rPh sb="291" eb="293">
      <t>レイワ</t>
    </rPh>
    <rPh sb="294" eb="296">
      <t>ネンド</t>
    </rPh>
    <rPh sb="296" eb="299">
      <t>ドウテイド</t>
    </rPh>
    <rPh sb="301" eb="302">
      <t>オ</t>
    </rPh>
    <rPh sb="303" eb="304">
      <t>ツ</t>
    </rPh>
    <rPh sb="305" eb="307">
      <t>ヨテイ</t>
    </rPh>
    <rPh sb="313" eb="315">
      <t>シセツ</t>
    </rPh>
    <rPh sb="315" eb="318">
      <t>リヨウリツ</t>
    </rPh>
    <rPh sb="323" eb="325">
      <t>シセツ</t>
    </rPh>
    <rPh sb="326" eb="329">
      <t>リヨウリツ</t>
    </rPh>
    <rPh sb="335" eb="337">
      <t>ゲンジョウ</t>
    </rPh>
    <rPh sb="337" eb="340">
      <t>ジョウスイジョウ</t>
    </rPh>
    <rPh sb="353" eb="355">
      <t>コウシン</t>
    </rPh>
    <rPh sb="356" eb="358">
      <t>シュウゼン</t>
    </rPh>
    <rPh sb="374" eb="375">
      <t>ハカ</t>
    </rPh>
    <rPh sb="379" eb="381">
      <t>ヒツヨウ</t>
    </rPh>
    <rPh sb="387" eb="389">
      <t>ユウシュウ</t>
    </rPh>
    <rPh sb="389" eb="390">
      <t>リツ</t>
    </rPh>
    <rPh sb="395" eb="397">
      <t>ジョウキ</t>
    </rPh>
    <rPh sb="405" eb="407">
      <t>ショウカ</t>
    </rPh>
    <rPh sb="407" eb="409">
      <t>カツドウ</t>
    </rPh>
    <rPh sb="412" eb="414">
      <t>ジャッカン</t>
    </rPh>
    <rPh sb="415" eb="417">
      <t>ゲンショウ</t>
    </rPh>
    <rPh sb="423" eb="425">
      <t>ヘイキン</t>
    </rPh>
    <rPh sb="426" eb="428">
      <t>ウワマワ</t>
    </rPh>
    <rPh sb="433" eb="435">
      <t>カオク</t>
    </rPh>
    <rPh sb="436" eb="439">
      <t>ロウキュウカ</t>
    </rPh>
    <rPh sb="439" eb="440">
      <t>ナド</t>
    </rPh>
    <rPh sb="444" eb="447">
      <t>トウキカン</t>
    </rPh>
    <rPh sb="454" eb="455">
      <t>サキ</t>
    </rPh>
    <rPh sb="457" eb="459">
      <t>ロウスイ</t>
    </rPh>
    <rPh sb="460" eb="461">
      <t>オオ</t>
    </rPh>
    <rPh sb="477" eb="478">
      <t>ナド</t>
    </rPh>
    <rPh sb="482" eb="484">
      <t>ロウスイ</t>
    </rPh>
    <rPh sb="485" eb="487">
      <t>ソウキ</t>
    </rPh>
    <rPh sb="487" eb="489">
      <t>ハッケン</t>
    </rPh>
    <rPh sb="490" eb="4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</si>
</sst>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70-48EF-843B-921BD27CF32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7A70-48EF-843B-921BD27CF32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40.65</c:v>
                </c:pt>
                <c:pt idx="1">
                  <c:v>41.3</c:v>
                </c:pt>
                <c:pt idx="2">
                  <c:v>42.43</c:v>
                </c:pt>
                <c:pt idx="3">
                  <c:v>41.37</c:v>
                </c:pt>
                <c:pt idx="4">
                  <c:v>44.58</c:v>
                </c:pt>
              </c:numCache>
            </c:numRef>
          </c:val>
          <c:extLst>
            <c:ext xmlns:c16="http://schemas.microsoft.com/office/drawing/2014/chart" uri="{C3380CC4-5D6E-409C-BE32-E72D297353CC}">
              <c16:uniqueId val="{00000000-34AF-43C3-A9E5-917A7A0D47A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34AF-43C3-A9E5-917A7A0D47A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90.23</c:v>
                </c:pt>
                <c:pt idx="1">
                  <c:v>90.45</c:v>
                </c:pt>
                <c:pt idx="2">
                  <c:v>89.59</c:v>
                </c:pt>
                <c:pt idx="3">
                  <c:v>91.49</c:v>
                </c:pt>
                <c:pt idx="4">
                  <c:v>88.69</c:v>
                </c:pt>
              </c:numCache>
            </c:numRef>
          </c:val>
          <c:extLst>
            <c:ext xmlns:c16="http://schemas.microsoft.com/office/drawing/2014/chart" uri="{C3380CC4-5D6E-409C-BE32-E72D297353CC}">
              <c16:uniqueId val="{00000000-7B89-44A7-8D1F-9818D6CE05E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7B89-44A7-8D1F-9818D6CE05E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66.650000000000006</c:v>
                </c:pt>
                <c:pt idx="1">
                  <c:v>75.63</c:v>
                </c:pt>
                <c:pt idx="2">
                  <c:v>68.34</c:v>
                </c:pt>
                <c:pt idx="3">
                  <c:v>58.19</c:v>
                </c:pt>
                <c:pt idx="4">
                  <c:v>60.72</c:v>
                </c:pt>
              </c:numCache>
            </c:numRef>
          </c:val>
          <c:extLst>
            <c:ext xmlns:c16="http://schemas.microsoft.com/office/drawing/2014/chart" uri="{C3380CC4-5D6E-409C-BE32-E72D297353CC}">
              <c16:uniqueId val="{00000000-7235-42BF-8550-DE83FFB27B8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7235-42BF-8550-DE83FFB27B8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AA-4003-BD5F-DEF6763BD6C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AA-4003-BD5F-DEF6763BD6C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1E-4FA4-B746-48F03F19DBA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1E-4FA4-B746-48F03F19DBA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BC-46E6-ABD3-94606258D19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BC-46E6-ABD3-94606258D19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6D-433F-91FB-3ECB14852A3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6D-433F-91FB-3ECB14852A3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1082.97</c:v>
                </c:pt>
                <c:pt idx="1">
                  <c:v>978.58</c:v>
                </c:pt>
                <c:pt idx="2">
                  <c:v>1046.98</c:v>
                </c:pt>
                <c:pt idx="3">
                  <c:v>861.98</c:v>
                </c:pt>
                <c:pt idx="4">
                  <c:v>936.34</c:v>
                </c:pt>
              </c:numCache>
            </c:numRef>
          </c:val>
          <c:extLst>
            <c:ext xmlns:c16="http://schemas.microsoft.com/office/drawing/2014/chart" uri="{C3380CC4-5D6E-409C-BE32-E72D297353CC}">
              <c16:uniqueId val="{00000000-2AC8-4502-90CA-39880FC9BAA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2AC8-4502-90CA-39880FC9BAA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48.78</c:v>
                </c:pt>
                <c:pt idx="1">
                  <c:v>55.92</c:v>
                </c:pt>
                <c:pt idx="2">
                  <c:v>48.62</c:v>
                </c:pt>
                <c:pt idx="3">
                  <c:v>45.63</c:v>
                </c:pt>
                <c:pt idx="4">
                  <c:v>34.479999999999997</c:v>
                </c:pt>
              </c:numCache>
            </c:numRef>
          </c:val>
          <c:extLst>
            <c:ext xmlns:c16="http://schemas.microsoft.com/office/drawing/2014/chart" uri="{C3380CC4-5D6E-409C-BE32-E72D297353CC}">
              <c16:uniqueId val="{00000000-6584-45BD-8FFF-C8CA8C3B8CC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6584-45BD-8FFF-C8CA8C3B8CC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581.23</c:v>
                </c:pt>
                <c:pt idx="1">
                  <c:v>502.62</c:v>
                </c:pt>
                <c:pt idx="2">
                  <c:v>482.07</c:v>
                </c:pt>
                <c:pt idx="3">
                  <c:v>559.83000000000004</c:v>
                </c:pt>
                <c:pt idx="4">
                  <c:v>621.33000000000004</c:v>
                </c:pt>
              </c:numCache>
            </c:numRef>
          </c:val>
          <c:extLst>
            <c:ext xmlns:c16="http://schemas.microsoft.com/office/drawing/2014/chart" uri="{C3380CC4-5D6E-409C-BE32-E72D297353CC}">
              <c16:uniqueId val="{00000000-5E23-4D8D-B384-1E14768FB76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5E23-4D8D-B384-1E14768FB76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 zoomScaleNormal="100" workbookViewId="0">
      <selection activeCell="CJ36" sqref="CJ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3" t="str">
        <f>データ!H6</f>
        <v>青森県　蓬田村</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D3</v>
      </c>
      <c r="X8" s="71"/>
      <c r="Y8" s="71"/>
      <c r="Z8" s="71"/>
      <c r="AA8" s="71"/>
      <c r="AB8" s="71"/>
      <c r="AC8" s="71"/>
      <c r="AD8" s="71" t="str">
        <f>データ!$M$6</f>
        <v>非設置</v>
      </c>
      <c r="AE8" s="71"/>
      <c r="AF8" s="71"/>
      <c r="AG8" s="71"/>
      <c r="AH8" s="71"/>
      <c r="AI8" s="71"/>
      <c r="AJ8" s="71"/>
      <c r="AK8" s="2"/>
      <c r="AL8" s="66">
        <f>データ!$R$6</f>
        <v>2581</v>
      </c>
      <c r="AM8" s="66"/>
      <c r="AN8" s="66"/>
      <c r="AO8" s="66"/>
      <c r="AP8" s="66"/>
      <c r="AQ8" s="66"/>
      <c r="AR8" s="66"/>
      <c r="AS8" s="66"/>
      <c r="AT8" s="36">
        <f>データ!$S$6</f>
        <v>80.84</v>
      </c>
      <c r="AU8" s="36"/>
      <c r="AV8" s="36"/>
      <c r="AW8" s="36"/>
      <c r="AX8" s="36"/>
      <c r="AY8" s="36"/>
      <c r="AZ8" s="36"/>
      <c r="BA8" s="36"/>
      <c r="BB8" s="36">
        <f>データ!$T$6</f>
        <v>31.93</v>
      </c>
      <c r="BC8" s="36"/>
      <c r="BD8" s="36"/>
      <c r="BE8" s="36"/>
      <c r="BF8" s="36"/>
      <c r="BG8" s="36"/>
      <c r="BH8" s="36"/>
      <c r="BI8" s="36"/>
      <c r="BJ8" s="3"/>
      <c r="BK8" s="3"/>
      <c r="BL8" s="67" t="s">
        <v>10</v>
      </c>
      <c r="BM8" s="68"/>
      <c r="BN8" s="69" t="s">
        <v>11</v>
      </c>
      <c r="BO8" s="69"/>
      <c r="BP8" s="69"/>
      <c r="BQ8" s="69"/>
      <c r="BR8" s="69"/>
      <c r="BS8" s="69"/>
      <c r="BT8" s="69"/>
      <c r="BU8" s="69"/>
      <c r="BV8" s="69"/>
      <c r="BW8" s="69"/>
      <c r="BX8" s="69"/>
      <c r="BY8" s="70"/>
    </row>
    <row r="9" spans="1:78" ht="18.75" customHeight="1">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c r="A10" s="2"/>
      <c r="B10" s="36" t="str">
        <f>データ!$N$6</f>
        <v>-</v>
      </c>
      <c r="C10" s="36"/>
      <c r="D10" s="36"/>
      <c r="E10" s="36"/>
      <c r="F10" s="36"/>
      <c r="G10" s="36"/>
      <c r="H10" s="36"/>
      <c r="I10" s="36" t="str">
        <f>データ!$O$6</f>
        <v>該当数値なし</v>
      </c>
      <c r="J10" s="36"/>
      <c r="K10" s="36"/>
      <c r="L10" s="36"/>
      <c r="M10" s="36"/>
      <c r="N10" s="36"/>
      <c r="O10" s="36"/>
      <c r="P10" s="36">
        <f>データ!$P$6</f>
        <v>95</v>
      </c>
      <c r="Q10" s="36"/>
      <c r="R10" s="36"/>
      <c r="S10" s="36"/>
      <c r="T10" s="36"/>
      <c r="U10" s="36"/>
      <c r="V10" s="36"/>
      <c r="W10" s="66">
        <f>データ!$Q$6</f>
        <v>4510</v>
      </c>
      <c r="X10" s="66"/>
      <c r="Y10" s="66"/>
      <c r="Z10" s="66"/>
      <c r="AA10" s="66"/>
      <c r="AB10" s="66"/>
      <c r="AC10" s="66"/>
      <c r="AD10" s="2"/>
      <c r="AE10" s="2"/>
      <c r="AF10" s="2"/>
      <c r="AG10" s="2"/>
      <c r="AH10" s="2"/>
      <c r="AI10" s="2"/>
      <c r="AJ10" s="2"/>
      <c r="AK10" s="2"/>
      <c r="AL10" s="66">
        <f>データ!$U$6</f>
        <v>2415</v>
      </c>
      <c r="AM10" s="66"/>
      <c r="AN10" s="66"/>
      <c r="AO10" s="66"/>
      <c r="AP10" s="66"/>
      <c r="AQ10" s="66"/>
      <c r="AR10" s="66"/>
      <c r="AS10" s="66"/>
      <c r="AT10" s="36">
        <f>データ!$V$6</f>
        <v>8.5</v>
      </c>
      <c r="AU10" s="36"/>
      <c r="AV10" s="36"/>
      <c r="AW10" s="36"/>
      <c r="AX10" s="36"/>
      <c r="AY10" s="36"/>
      <c r="AZ10" s="36"/>
      <c r="BA10" s="36"/>
      <c r="BB10" s="36">
        <f>データ!$W$6</f>
        <v>284.12</v>
      </c>
      <c r="BC10" s="36"/>
      <c r="BD10" s="36"/>
      <c r="BE10" s="36"/>
      <c r="BF10" s="36"/>
      <c r="BG10" s="36"/>
      <c r="BH10" s="36"/>
      <c r="BI10" s="36"/>
      <c r="BJ10" s="2"/>
      <c r="BK10" s="2"/>
      <c r="BL10" s="57" t="s">
        <v>21</v>
      </c>
      <c r="BM10" s="58"/>
      <c r="BN10" s="59" t="s">
        <v>22</v>
      </c>
      <c r="BO10" s="59"/>
      <c r="BP10" s="59"/>
      <c r="BQ10" s="59"/>
      <c r="BR10" s="59"/>
      <c r="BS10" s="59"/>
      <c r="BT10" s="59"/>
      <c r="BU10" s="59"/>
      <c r="BV10" s="59"/>
      <c r="BW10" s="59"/>
      <c r="BX10" s="59"/>
      <c r="BY10" s="6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25</v>
      </c>
      <c r="BM14" s="31"/>
      <c r="BN14" s="31"/>
      <c r="BO14" s="31"/>
      <c r="BP14" s="31"/>
      <c r="BQ14" s="31"/>
      <c r="BR14" s="31"/>
      <c r="BS14" s="31"/>
      <c r="BT14" s="31"/>
      <c r="BU14" s="31"/>
      <c r="BV14" s="31"/>
      <c r="BW14" s="31"/>
      <c r="BX14" s="31"/>
      <c r="BY14" s="31"/>
      <c r="BZ14" s="32"/>
    </row>
    <row r="15" spans="1:78" ht="13.5" customHeight="1">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113</v>
      </c>
      <c r="BM47" s="38"/>
      <c r="BN47" s="38"/>
      <c r="BO47" s="38"/>
      <c r="BP47" s="38"/>
      <c r="BQ47" s="38"/>
      <c r="BR47" s="38"/>
      <c r="BS47" s="38"/>
      <c r="BT47" s="38"/>
      <c r="BU47" s="38"/>
      <c r="BV47" s="38"/>
      <c r="BW47" s="38"/>
      <c r="BX47" s="38"/>
      <c r="BY47" s="38"/>
      <c r="BZ47" s="3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114</v>
      </c>
      <c r="BM66" s="52"/>
      <c r="BN66" s="52"/>
      <c r="BO66" s="52"/>
      <c r="BP66" s="52"/>
      <c r="BQ66" s="52"/>
      <c r="BR66" s="52"/>
      <c r="BS66" s="52"/>
      <c r="BT66" s="52"/>
      <c r="BU66" s="52"/>
      <c r="BV66" s="52"/>
      <c r="BW66" s="52"/>
      <c r="BX66" s="52"/>
      <c r="BY66" s="52"/>
      <c r="BZ66" s="53"/>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zf3kazOb5y2ztHef9kFozzGDFKkJXCJ4v/J0+m0UL8Xh1Q5exrehuJTz0zht4wI0L9O5Gx6/xD3w6hri8bGXmA==" saltValue="ZoA19hpwEAf/XI3JGi+Ko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44</v>
      </c>
      <c r="B3" s="16" t="s">
        <v>45</v>
      </c>
      <c r="C3" s="16" t="s">
        <v>46</v>
      </c>
      <c r="D3" s="16" t="s">
        <v>47</v>
      </c>
      <c r="E3" s="16" t="s">
        <v>48</v>
      </c>
      <c r="F3" s="16" t="s">
        <v>49</v>
      </c>
      <c r="G3" s="16" t="s">
        <v>50</v>
      </c>
      <c r="H3" s="78" t="s">
        <v>51</v>
      </c>
      <c r="I3" s="79"/>
      <c r="J3" s="79"/>
      <c r="K3" s="79"/>
      <c r="L3" s="79"/>
      <c r="M3" s="79"/>
      <c r="N3" s="79"/>
      <c r="O3" s="79"/>
      <c r="P3" s="79"/>
      <c r="Q3" s="79"/>
      <c r="R3" s="79"/>
      <c r="S3" s="79"/>
      <c r="T3" s="79"/>
      <c r="U3" s="79"/>
      <c r="V3" s="79"/>
      <c r="W3" s="80"/>
      <c r="X3" s="84" t="s">
        <v>52</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53</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15" t="s">
        <v>54</v>
      </c>
      <c r="B4" s="17"/>
      <c r="C4" s="17"/>
      <c r="D4" s="17"/>
      <c r="E4" s="17"/>
      <c r="F4" s="17"/>
      <c r="G4" s="17"/>
      <c r="H4" s="81"/>
      <c r="I4" s="82"/>
      <c r="J4" s="82"/>
      <c r="K4" s="82"/>
      <c r="L4" s="82"/>
      <c r="M4" s="82"/>
      <c r="N4" s="82"/>
      <c r="O4" s="82"/>
      <c r="P4" s="82"/>
      <c r="Q4" s="82"/>
      <c r="R4" s="82"/>
      <c r="S4" s="82"/>
      <c r="T4" s="82"/>
      <c r="U4" s="82"/>
      <c r="V4" s="82"/>
      <c r="W4" s="83"/>
      <c r="X4" s="77" t="s">
        <v>55</v>
      </c>
      <c r="Y4" s="77"/>
      <c r="Z4" s="77"/>
      <c r="AA4" s="77"/>
      <c r="AB4" s="77"/>
      <c r="AC4" s="77"/>
      <c r="AD4" s="77"/>
      <c r="AE4" s="77"/>
      <c r="AF4" s="77"/>
      <c r="AG4" s="77"/>
      <c r="AH4" s="77"/>
      <c r="AI4" s="77" t="s">
        <v>56</v>
      </c>
      <c r="AJ4" s="77"/>
      <c r="AK4" s="77"/>
      <c r="AL4" s="77"/>
      <c r="AM4" s="77"/>
      <c r="AN4" s="77"/>
      <c r="AO4" s="77"/>
      <c r="AP4" s="77"/>
      <c r="AQ4" s="77"/>
      <c r="AR4" s="77"/>
      <c r="AS4" s="77"/>
      <c r="AT4" s="77" t="s">
        <v>57</v>
      </c>
      <c r="AU4" s="77"/>
      <c r="AV4" s="77"/>
      <c r="AW4" s="77"/>
      <c r="AX4" s="77"/>
      <c r="AY4" s="77"/>
      <c r="AZ4" s="77"/>
      <c r="BA4" s="77"/>
      <c r="BB4" s="77"/>
      <c r="BC4" s="77"/>
      <c r="BD4" s="77"/>
      <c r="BE4" s="77" t="s">
        <v>58</v>
      </c>
      <c r="BF4" s="77"/>
      <c r="BG4" s="77"/>
      <c r="BH4" s="77"/>
      <c r="BI4" s="77"/>
      <c r="BJ4" s="77"/>
      <c r="BK4" s="77"/>
      <c r="BL4" s="77"/>
      <c r="BM4" s="77"/>
      <c r="BN4" s="77"/>
      <c r="BO4" s="77"/>
      <c r="BP4" s="77" t="s">
        <v>59</v>
      </c>
      <c r="BQ4" s="77"/>
      <c r="BR4" s="77"/>
      <c r="BS4" s="77"/>
      <c r="BT4" s="77"/>
      <c r="BU4" s="77"/>
      <c r="BV4" s="77"/>
      <c r="BW4" s="77"/>
      <c r="BX4" s="77"/>
      <c r="BY4" s="77"/>
      <c r="BZ4" s="77"/>
      <c r="CA4" s="77" t="s">
        <v>60</v>
      </c>
      <c r="CB4" s="77"/>
      <c r="CC4" s="77"/>
      <c r="CD4" s="77"/>
      <c r="CE4" s="77"/>
      <c r="CF4" s="77"/>
      <c r="CG4" s="77"/>
      <c r="CH4" s="77"/>
      <c r="CI4" s="77"/>
      <c r="CJ4" s="77"/>
      <c r="CK4" s="77"/>
      <c r="CL4" s="77" t="s">
        <v>61</v>
      </c>
      <c r="CM4" s="77"/>
      <c r="CN4" s="77"/>
      <c r="CO4" s="77"/>
      <c r="CP4" s="77"/>
      <c r="CQ4" s="77"/>
      <c r="CR4" s="77"/>
      <c r="CS4" s="77"/>
      <c r="CT4" s="77"/>
      <c r="CU4" s="77"/>
      <c r="CV4" s="77"/>
      <c r="CW4" s="77" t="s">
        <v>62</v>
      </c>
      <c r="CX4" s="77"/>
      <c r="CY4" s="77"/>
      <c r="CZ4" s="77"/>
      <c r="DA4" s="77"/>
      <c r="DB4" s="77"/>
      <c r="DC4" s="77"/>
      <c r="DD4" s="77"/>
      <c r="DE4" s="77"/>
      <c r="DF4" s="77"/>
      <c r="DG4" s="77"/>
      <c r="DH4" s="77" t="s">
        <v>63</v>
      </c>
      <c r="DI4" s="77"/>
      <c r="DJ4" s="77"/>
      <c r="DK4" s="77"/>
      <c r="DL4" s="77"/>
      <c r="DM4" s="77"/>
      <c r="DN4" s="77"/>
      <c r="DO4" s="77"/>
      <c r="DP4" s="77"/>
      <c r="DQ4" s="77"/>
      <c r="DR4" s="77"/>
      <c r="DS4" s="77" t="s">
        <v>64</v>
      </c>
      <c r="DT4" s="77"/>
      <c r="DU4" s="77"/>
      <c r="DV4" s="77"/>
      <c r="DW4" s="77"/>
      <c r="DX4" s="77"/>
      <c r="DY4" s="77"/>
      <c r="DZ4" s="77"/>
      <c r="EA4" s="77"/>
      <c r="EB4" s="77"/>
      <c r="EC4" s="77"/>
      <c r="ED4" s="77" t="s">
        <v>65</v>
      </c>
      <c r="EE4" s="77"/>
      <c r="EF4" s="77"/>
      <c r="EG4" s="77"/>
      <c r="EH4" s="77"/>
      <c r="EI4" s="77"/>
      <c r="EJ4" s="77"/>
      <c r="EK4" s="77"/>
      <c r="EL4" s="77"/>
      <c r="EM4" s="77"/>
      <c r="EN4" s="77"/>
    </row>
    <row r="5" spans="1:144">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c r="A6" s="15" t="s">
        <v>94</v>
      </c>
      <c r="B6" s="20">
        <f>B7</f>
        <v>2022</v>
      </c>
      <c r="C6" s="20">
        <f t="shared" ref="C6:W6" si="3">C7</f>
        <v>23043</v>
      </c>
      <c r="D6" s="20">
        <f t="shared" si="3"/>
        <v>47</v>
      </c>
      <c r="E6" s="20">
        <f t="shared" si="3"/>
        <v>1</v>
      </c>
      <c r="F6" s="20">
        <f t="shared" si="3"/>
        <v>0</v>
      </c>
      <c r="G6" s="20">
        <f t="shared" si="3"/>
        <v>0</v>
      </c>
      <c r="H6" s="20" t="str">
        <f t="shared" si="3"/>
        <v>青森県　蓬田村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95</v>
      </c>
      <c r="Q6" s="21">
        <f t="shared" si="3"/>
        <v>4510</v>
      </c>
      <c r="R6" s="21">
        <f t="shared" si="3"/>
        <v>2581</v>
      </c>
      <c r="S6" s="21">
        <f t="shared" si="3"/>
        <v>80.84</v>
      </c>
      <c r="T6" s="21">
        <f t="shared" si="3"/>
        <v>31.93</v>
      </c>
      <c r="U6" s="21">
        <f t="shared" si="3"/>
        <v>2415</v>
      </c>
      <c r="V6" s="21">
        <f t="shared" si="3"/>
        <v>8.5</v>
      </c>
      <c r="W6" s="21">
        <f t="shared" si="3"/>
        <v>284.12</v>
      </c>
      <c r="X6" s="22">
        <f>IF(X7="",NA(),X7)</f>
        <v>66.650000000000006</v>
      </c>
      <c r="Y6" s="22">
        <f t="shared" ref="Y6:AG6" si="4">IF(Y7="",NA(),Y7)</f>
        <v>75.63</v>
      </c>
      <c r="Z6" s="22">
        <f t="shared" si="4"/>
        <v>68.34</v>
      </c>
      <c r="AA6" s="22">
        <f t="shared" si="4"/>
        <v>58.19</v>
      </c>
      <c r="AB6" s="22">
        <f t="shared" si="4"/>
        <v>60.72</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1082.97</v>
      </c>
      <c r="BF6" s="22">
        <f t="shared" ref="BF6:BN6" si="7">IF(BF7="",NA(),BF7)</f>
        <v>978.58</v>
      </c>
      <c r="BG6" s="22">
        <f t="shared" si="7"/>
        <v>1046.98</v>
      </c>
      <c r="BH6" s="22">
        <f t="shared" si="7"/>
        <v>861.98</v>
      </c>
      <c r="BI6" s="22">
        <f t="shared" si="7"/>
        <v>936.34</v>
      </c>
      <c r="BJ6" s="22">
        <f t="shared" si="7"/>
        <v>1007.7</v>
      </c>
      <c r="BK6" s="22">
        <f t="shared" si="7"/>
        <v>1018.52</v>
      </c>
      <c r="BL6" s="22">
        <f t="shared" si="7"/>
        <v>949.61</v>
      </c>
      <c r="BM6" s="22">
        <f t="shared" si="7"/>
        <v>918.84</v>
      </c>
      <c r="BN6" s="22">
        <f t="shared" si="7"/>
        <v>955.49</v>
      </c>
      <c r="BO6" s="21" t="str">
        <f>IF(BO7="","",IF(BO7="-","【-】","【"&amp;SUBSTITUTE(TEXT(BO7,"#,##0.00"),"-","△")&amp;"】"))</f>
        <v>【982.48】</v>
      </c>
      <c r="BP6" s="22">
        <f>IF(BP7="",NA(),BP7)</f>
        <v>48.78</v>
      </c>
      <c r="BQ6" s="22">
        <f t="shared" ref="BQ6:BY6" si="8">IF(BQ7="",NA(),BQ7)</f>
        <v>55.92</v>
      </c>
      <c r="BR6" s="22">
        <f t="shared" si="8"/>
        <v>48.62</v>
      </c>
      <c r="BS6" s="22">
        <f t="shared" si="8"/>
        <v>45.63</v>
      </c>
      <c r="BT6" s="22">
        <f t="shared" si="8"/>
        <v>34.479999999999997</v>
      </c>
      <c r="BU6" s="22">
        <f t="shared" si="8"/>
        <v>59.22</v>
      </c>
      <c r="BV6" s="22">
        <f t="shared" si="8"/>
        <v>58.79</v>
      </c>
      <c r="BW6" s="22">
        <f t="shared" si="8"/>
        <v>58.41</v>
      </c>
      <c r="BX6" s="22">
        <f t="shared" si="8"/>
        <v>58.27</v>
      </c>
      <c r="BY6" s="22">
        <f t="shared" si="8"/>
        <v>55.15</v>
      </c>
      <c r="BZ6" s="21" t="str">
        <f>IF(BZ7="","",IF(BZ7="-","【-】","【"&amp;SUBSTITUTE(TEXT(BZ7,"#,##0.00"),"-","△")&amp;"】"))</f>
        <v>【50.61】</v>
      </c>
      <c r="CA6" s="22">
        <f>IF(CA7="",NA(),CA7)</f>
        <v>581.23</v>
      </c>
      <c r="CB6" s="22">
        <f t="shared" ref="CB6:CJ6" si="9">IF(CB7="",NA(),CB7)</f>
        <v>502.62</v>
      </c>
      <c r="CC6" s="22">
        <f t="shared" si="9"/>
        <v>482.07</v>
      </c>
      <c r="CD6" s="22">
        <f t="shared" si="9"/>
        <v>559.83000000000004</v>
      </c>
      <c r="CE6" s="22">
        <f t="shared" si="9"/>
        <v>621.33000000000004</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40.65</v>
      </c>
      <c r="CM6" s="22">
        <f t="shared" ref="CM6:CU6" si="10">IF(CM7="",NA(),CM7)</f>
        <v>41.3</v>
      </c>
      <c r="CN6" s="22">
        <f t="shared" si="10"/>
        <v>42.43</v>
      </c>
      <c r="CO6" s="22">
        <f t="shared" si="10"/>
        <v>41.37</v>
      </c>
      <c r="CP6" s="22">
        <f t="shared" si="10"/>
        <v>44.58</v>
      </c>
      <c r="CQ6" s="22">
        <f t="shared" si="10"/>
        <v>56.76</v>
      </c>
      <c r="CR6" s="22">
        <f t="shared" si="10"/>
        <v>56.04</v>
      </c>
      <c r="CS6" s="22">
        <f t="shared" si="10"/>
        <v>58.52</v>
      </c>
      <c r="CT6" s="22">
        <f t="shared" si="10"/>
        <v>58.88</v>
      </c>
      <c r="CU6" s="22">
        <f t="shared" si="10"/>
        <v>58.16</v>
      </c>
      <c r="CV6" s="21" t="str">
        <f>IF(CV7="","",IF(CV7="-","【-】","【"&amp;SUBSTITUTE(TEXT(CV7,"#,##0.00"),"-","△")&amp;"】"))</f>
        <v>【56.15】</v>
      </c>
      <c r="CW6" s="22">
        <f>IF(CW7="",NA(),CW7)</f>
        <v>90.23</v>
      </c>
      <c r="CX6" s="22">
        <f t="shared" ref="CX6:DF6" si="11">IF(CX7="",NA(),CX7)</f>
        <v>90.45</v>
      </c>
      <c r="CY6" s="22">
        <f t="shared" si="11"/>
        <v>89.59</v>
      </c>
      <c r="CZ6" s="22">
        <f t="shared" si="11"/>
        <v>91.49</v>
      </c>
      <c r="DA6" s="22">
        <f t="shared" si="11"/>
        <v>88.69</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c r="A7" s="15"/>
      <c r="B7" s="24">
        <v>2022</v>
      </c>
      <c r="C7" s="24">
        <v>23043</v>
      </c>
      <c r="D7" s="24">
        <v>47</v>
      </c>
      <c r="E7" s="24">
        <v>1</v>
      </c>
      <c r="F7" s="24">
        <v>0</v>
      </c>
      <c r="G7" s="24">
        <v>0</v>
      </c>
      <c r="H7" s="24" t="s">
        <v>95</v>
      </c>
      <c r="I7" s="24" t="s">
        <v>96</v>
      </c>
      <c r="J7" s="24" t="s">
        <v>97</v>
      </c>
      <c r="K7" s="24" t="s">
        <v>98</v>
      </c>
      <c r="L7" s="24" t="s">
        <v>99</v>
      </c>
      <c r="M7" s="24" t="s">
        <v>100</v>
      </c>
      <c r="N7" s="25" t="s">
        <v>101</v>
      </c>
      <c r="O7" s="25" t="s">
        <v>102</v>
      </c>
      <c r="P7" s="25">
        <v>95</v>
      </c>
      <c r="Q7" s="25">
        <v>4510</v>
      </c>
      <c r="R7" s="25">
        <v>2581</v>
      </c>
      <c r="S7" s="25">
        <v>80.84</v>
      </c>
      <c r="T7" s="25">
        <v>31.93</v>
      </c>
      <c r="U7" s="25">
        <v>2415</v>
      </c>
      <c r="V7" s="25">
        <v>8.5</v>
      </c>
      <c r="W7" s="25">
        <v>284.12</v>
      </c>
      <c r="X7" s="25">
        <v>66.650000000000006</v>
      </c>
      <c r="Y7" s="25">
        <v>75.63</v>
      </c>
      <c r="Z7" s="25">
        <v>68.34</v>
      </c>
      <c r="AA7" s="25">
        <v>58.19</v>
      </c>
      <c r="AB7" s="25">
        <v>60.72</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1082.97</v>
      </c>
      <c r="BF7" s="25">
        <v>978.58</v>
      </c>
      <c r="BG7" s="25">
        <v>1046.98</v>
      </c>
      <c r="BH7" s="25">
        <v>861.98</v>
      </c>
      <c r="BI7" s="25">
        <v>936.34</v>
      </c>
      <c r="BJ7" s="25">
        <v>1007.7</v>
      </c>
      <c r="BK7" s="25">
        <v>1018.52</v>
      </c>
      <c r="BL7" s="25">
        <v>949.61</v>
      </c>
      <c r="BM7" s="25">
        <v>918.84</v>
      </c>
      <c r="BN7" s="25">
        <v>955.49</v>
      </c>
      <c r="BO7" s="25">
        <v>982.48</v>
      </c>
      <c r="BP7" s="25">
        <v>48.78</v>
      </c>
      <c r="BQ7" s="25">
        <v>55.92</v>
      </c>
      <c r="BR7" s="25">
        <v>48.62</v>
      </c>
      <c r="BS7" s="25">
        <v>45.63</v>
      </c>
      <c r="BT7" s="25">
        <v>34.479999999999997</v>
      </c>
      <c r="BU7" s="25">
        <v>59.22</v>
      </c>
      <c r="BV7" s="25">
        <v>58.79</v>
      </c>
      <c r="BW7" s="25">
        <v>58.41</v>
      </c>
      <c r="BX7" s="25">
        <v>58.27</v>
      </c>
      <c r="BY7" s="25">
        <v>55.15</v>
      </c>
      <c r="BZ7" s="25">
        <v>50.61</v>
      </c>
      <c r="CA7" s="25">
        <v>581.23</v>
      </c>
      <c r="CB7" s="25">
        <v>502.62</v>
      </c>
      <c r="CC7" s="25">
        <v>482.07</v>
      </c>
      <c r="CD7" s="25">
        <v>559.83000000000004</v>
      </c>
      <c r="CE7" s="25">
        <v>621.33000000000004</v>
      </c>
      <c r="CF7" s="25">
        <v>292.89999999999998</v>
      </c>
      <c r="CG7" s="25">
        <v>298.25</v>
      </c>
      <c r="CH7" s="25">
        <v>303.27999999999997</v>
      </c>
      <c r="CI7" s="25">
        <v>303.81</v>
      </c>
      <c r="CJ7" s="25">
        <v>310.26</v>
      </c>
      <c r="CK7" s="25">
        <v>320.83</v>
      </c>
      <c r="CL7" s="25">
        <v>40.65</v>
      </c>
      <c r="CM7" s="25">
        <v>41.3</v>
      </c>
      <c r="CN7" s="25">
        <v>42.43</v>
      </c>
      <c r="CO7" s="25">
        <v>41.37</v>
      </c>
      <c r="CP7" s="25">
        <v>44.58</v>
      </c>
      <c r="CQ7" s="25">
        <v>56.76</v>
      </c>
      <c r="CR7" s="25">
        <v>56.04</v>
      </c>
      <c r="CS7" s="25">
        <v>58.52</v>
      </c>
      <c r="CT7" s="25">
        <v>58.88</v>
      </c>
      <c r="CU7" s="25">
        <v>58.16</v>
      </c>
      <c r="CV7" s="25">
        <v>56.15</v>
      </c>
      <c r="CW7" s="25">
        <v>90.23</v>
      </c>
      <c r="CX7" s="25">
        <v>90.45</v>
      </c>
      <c r="CY7" s="25">
        <v>89.59</v>
      </c>
      <c r="CZ7" s="25">
        <v>91.49</v>
      </c>
      <c r="DA7" s="25">
        <v>88.69</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c r="B11">
        <v>4</v>
      </c>
      <c r="C11">
        <v>3</v>
      </c>
      <c r="D11">
        <v>2</v>
      </c>
      <c r="E11">
        <v>1</v>
      </c>
      <c r="F11">
        <v>0</v>
      </c>
      <c r="G11" t="s">
        <v>108</v>
      </c>
    </row>
    <row r="12" spans="1:144">
      <c r="B12">
        <v>1</v>
      </c>
      <c r="C12">
        <v>1</v>
      </c>
      <c r="D12">
        <v>2</v>
      </c>
      <c r="E12">
        <v>3</v>
      </c>
      <c r="F12">
        <v>4</v>
      </c>
      <c r="G12" t="s">
        <v>109</v>
      </c>
    </row>
    <row r="13" spans="1:144">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2023-12-05T01:04:40Z</dcterms:created>
  <dcterms:modified xsi:type="dcterms:W3CDTF">2024-02-22T02:53:35Z</dcterms:modified>
  <cp:category/>
</cp:coreProperties>
</file>