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jyumin06\Desktop\"/>
    </mc:Choice>
  </mc:AlternateContent>
  <xr:revisionPtr revIDLastSave="0" documentId="8_{C59F5AEF-702D-4761-BE49-81FB3D8D1FB5}" xr6:coauthVersionLast="47" xr6:coauthVersionMax="47" xr10:uidLastSave="{00000000-0000-0000-0000-000000000000}"/>
  <workbookProtection workbookAlgorithmName="SHA-512" workbookHashValue="6oQjvXhkHnMGLooM+skuNahFdZH2sgmDO8t1RJGmPrgEgVLxDVsxHotsSY1zdLpzf9F0DUXFp5q0J84bFqJgRQ==" workbookSaltValue="bQSpTwuxolDXDImVVl2iz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<sst xmlns="http://schemas.openxmlformats.org/spreadsheetml/2006/main" count="233" uniqueCount="118">
  <si>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</si>
  <si>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</si>
  <si>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</si>
  <si>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</si>
  <si>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</si>
  <si>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</si>
  <si>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</si>
  <si>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</si>
  <si>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</si>
  <si>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</si>
  <si>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</si>
  <si>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</si>
  <si>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</si>
  <si>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</si>
  <si>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</si>
  <si>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</si>
  <si>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</si>
  <si>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</si>
  <si>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</si>
  <si>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</si>
  <si>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</si>
  <si>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</si>
  <si>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</si>
  <si>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</si>
  <si>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</si>
  <si>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</si>
  <si>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</si>
  <si>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</si>
  <si>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</si>
  <si>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</si>
  <si>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</si>
  <si>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</si>
  <si>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</si>
  <si>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</si>
  <si>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</si>
  <si>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</si>
  <si>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</si>
  <si>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</si>
  <si>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</si>
  <si>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</si>
  <si>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</si>
  <si>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</si>
  <si>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</si>
  <si>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</si>
  <si>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</si>
  <si>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</si>
  <si>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</si>
  <si>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</si>
  <si>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</si>
  <si>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</si>
  <si>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</si>
  <si>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</si>
  <si>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</si>
  <si>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</si>
  <si>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</si>
  <si>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</si>
  <si>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</si>
  <si>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</si>
  <si>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</si>
  <si>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</si>
  <si>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</si>
  <si>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</si>
  <si>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</si>
  <si>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</si>
  <si>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</si>
  <si>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</si>
  <si>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</si>
  <si>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</si>
  <si>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</si>
  <si>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</si>
  <si>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</si>
  <si>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</si>
  <si>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</si>
  <si>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</si>
  <si>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</si>
  <si>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</si>
  <si>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</si>
  <si>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</si>
  <si>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</si>
  <si>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</si>
  <si>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</si>
  <si>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</si>
  <si>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</si>
  <si>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</si>
  <si>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</si>
  <si>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</si>
  <si>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</si>
  <si>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</si>
  <si>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</si>
  <si>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</si>
  <si>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</si>
  <si>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</si>
  <si>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</si>
  <si>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</si>
  <si>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</si>
  <si>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</si>
  <si>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</si>
  <si>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</si>
  <si>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</si>
  <si>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</si>
  <si>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</si>
  <si>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</si>
  <si>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</si>
  <si>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</si>
  <si>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</si>
  <si>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</si>
  <si>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</si>
  <si>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</si>
  <si>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</si>
  <si>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</si>
  <si>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</si>
  <si>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</si>
  <si>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</si>
  <si>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</si>
  <si>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</si>
  <si>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健全な経営は保たれているものの、施設の安全供給については、老朽化した施設等の改修や後進が必要と思われる。今後計画的更新を行うことにより、適切な施設管理及び安定して事業経営を行っていく。</t>
    <rPh sb="1" eb="3">
      <t>ケンゼン</t>
    </rPh>
    <rPh sb="4" eb="6">
      <t>ケイエイ</t>
    </rPh>
    <rPh sb="7" eb="8">
      <t>タモ</t>
    </rPh>
    <rPh sb="17" eb="19">
      <t>シセツ</t>
    </rPh>
    <rPh sb="20" eb="22">
      <t>アンゼン</t>
    </rPh>
    <rPh sb="22" eb="24">
      <t>キョウキュウ</t>
    </rPh>
    <rPh sb="30" eb="33">
      <t>ロウキュウカ</t>
    </rPh>
    <rPh sb="35" eb="37">
      <t>シセツ</t>
    </rPh>
    <rPh sb="37" eb="38">
      <t>トウ</t>
    </rPh>
    <rPh sb="39" eb="41">
      <t>カイシュウ</t>
    </rPh>
    <rPh sb="42" eb="44">
      <t>コウシン</t>
    </rPh>
    <rPh sb="45" eb="47">
      <t>ヒツヨウ</t>
    </rPh>
    <rPh sb="48" eb="49">
      <t>オモ</t>
    </rPh>
    <rPh sb="53" eb="55">
      <t>コンゴ</t>
    </rPh>
    <rPh sb="55" eb="58">
      <t>ケイカクテキ</t>
    </rPh>
    <rPh sb="58" eb="60">
      <t>コウシン</t>
    </rPh>
    <rPh sb="61" eb="62">
      <t>オコナ</t>
    </rPh>
    <rPh sb="69" eb="71">
      <t>テキセツ</t>
    </rPh>
    <rPh sb="72" eb="74">
      <t>シセツ</t>
    </rPh>
    <rPh sb="74" eb="76">
      <t>カンリ</t>
    </rPh>
    <rPh sb="76" eb="77">
      <t>オヨ</t>
    </rPh>
    <rPh sb="78" eb="80">
      <t>アンテイ</t>
    </rPh>
    <rPh sb="82" eb="84">
      <t>ジギョウ</t>
    </rPh>
    <rPh sb="84" eb="86">
      <t>ケイエイ</t>
    </rPh>
    <rPh sb="87" eb="88">
      <t>オコナ</t>
    </rPh>
    <phoneticPr fontId="4"/>
  </si>
  <si>
    <t>　施設利用開始から４０年以上経過し、突発的な修繕が発生することを想定し、今後配管等の更新を部分ごとに行っていく。</t>
    <rPh sb="1" eb="3">
      <t>シセツ</t>
    </rPh>
    <rPh sb="3" eb="5">
      <t>リヨウ</t>
    </rPh>
    <rPh sb="5" eb="7">
      <t>カイシ</t>
    </rPh>
    <rPh sb="11" eb="14">
      <t>ネンイジョウ</t>
    </rPh>
    <rPh sb="14" eb="16">
      <t>ケイカ</t>
    </rPh>
    <rPh sb="18" eb="20">
      <t>トッパツ</t>
    </rPh>
    <rPh sb="20" eb="21">
      <t>テキ</t>
    </rPh>
    <rPh sb="22" eb="24">
      <t>シュウゼン</t>
    </rPh>
    <rPh sb="25" eb="27">
      <t>ハッセイ</t>
    </rPh>
    <rPh sb="32" eb="34">
      <t>ソウテイ</t>
    </rPh>
    <rPh sb="36" eb="38">
      <t>コンゴ</t>
    </rPh>
    <rPh sb="38" eb="41">
      <t>ハイカントウ</t>
    </rPh>
    <rPh sb="42" eb="44">
      <t>コウシン</t>
    </rPh>
    <rPh sb="45" eb="47">
      <t>ブブン</t>
    </rPh>
    <rPh sb="50" eb="51">
      <t>オコナ</t>
    </rPh>
    <phoneticPr fontId="4"/>
  </si>
  <si>
    <r>
      <t>　令和４年度は公営企業会計移行支援業務委託及び創設認可申請委託が主なる支出となっているが、創設認可申請委託は一般会計からの繰入で行い、公営企業会計移行支援業務委託については起債借入をし、一般会計から繰入予定となっているため、経営の安定性は保たれている。
〇変動理由について
　①収益的収支比率
　総収益に料金収入のほか創設認可委託料</t>
    </r>
    <r>
      <rPr>
        <sz val="11"/>
        <rFont val="ＭＳ ゴシック"/>
        <family val="3"/>
        <charset val="128"/>
      </rPr>
      <t>分の繰入が含まれ、町債・創設認可委託料が総費用に含まれた結果、増額となったため比率が下がった。</t>
    </r>
    <r>
      <rPr>
        <sz val="11"/>
        <color theme="1"/>
        <rFont val="ＭＳ ゴシック"/>
        <family val="3"/>
        <charset val="128"/>
      </rPr>
      <t xml:space="preserve">
　④企業債残高対給水収益比率
　令和４年度より起債借入が始まったため比率が上がった。
　⑤料金回収率
　営業費用が町債・創設認可委託料が</t>
    </r>
    <r>
      <rPr>
        <sz val="11"/>
        <rFont val="ＭＳ ゴシック"/>
        <family val="3"/>
        <charset val="128"/>
      </rPr>
      <t>含まれ、営業収益に対して営業費用が増えたため、比</t>
    </r>
    <r>
      <rPr>
        <sz val="11"/>
        <color theme="1"/>
        <rFont val="ＭＳ ゴシック"/>
        <family val="3"/>
        <charset val="128"/>
      </rPr>
      <t>率が下がった。
　⑥給水原価
　営業費用が町債・創設認可委託料が含まれ増額したため、比率が上がった。</t>
    </r>
    <rPh sb="1" eb="3">
      <t>レイワ</t>
    </rPh>
    <rPh sb="4" eb="6">
      <t>ネンド</t>
    </rPh>
    <rPh sb="7" eb="11">
      <t>コウエイキギョウ</t>
    </rPh>
    <rPh sb="11" eb="13">
      <t>カイケイ</t>
    </rPh>
    <rPh sb="13" eb="15">
      <t>イコウ</t>
    </rPh>
    <rPh sb="15" eb="17">
      <t>シエン</t>
    </rPh>
    <rPh sb="17" eb="19">
      <t>ギョウム</t>
    </rPh>
    <rPh sb="19" eb="21">
      <t>イタク</t>
    </rPh>
    <rPh sb="21" eb="22">
      <t>オヨ</t>
    </rPh>
    <rPh sb="23" eb="27">
      <t>ソウセツニンカ</t>
    </rPh>
    <rPh sb="27" eb="29">
      <t>シンセイ</t>
    </rPh>
    <rPh sb="29" eb="31">
      <t>イタク</t>
    </rPh>
    <rPh sb="32" eb="33">
      <t>オモ</t>
    </rPh>
    <rPh sb="35" eb="37">
      <t>シシュツ</t>
    </rPh>
    <rPh sb="45" eb="49">
      <t>ソウセツニンカ</t>
    </rPh>
    <rPh sb="49" eb="53">
      <t>シンセイイタク</t>
    </rPh>
    <rPh sb="54" eb="56">
      <t>イッパン</t>
    </rPh>
    <rPh sb="56" eb="58">
      <t>カイケイ</t>
    </rPh>
    <rPh sb="61" eb="63">
      <t>クリイレ</t>
    </rPh>
    <rPh sb="64" eb="65">
      <t>オコナ</t>
    </rPh>
    <rPh sb="67" eb="73">
      <t>コウエイキギョウカイケイ</t>
    </rPh>
    <rPh sb="73" eb="75">
      <t>イコウ</t>
    </rPh>
    <rPh sb="75" eb="77">
      <t>シエン</t>
    </rPh>
    <rPh sb="77" eb="79">
      <t>ギョウム</t>
    </rPh>
    <rPh sb="79" eb="81">
      <t>イタク</t>
    </rPh>
    <rPh sb="86" eb="90">
      <t>キサイカリイレ</t>
    </rPh>
    <rPh sb="93" eb="97">
      <t>イッパンカイケイ</t>
    </rPh>
    <rPh sb="99" eb="101">
      <t>クリイレ</t>
    </rPh>
    <rPh sb="101" eb="103">
      <t>ヨテイ</t>
    </rPh>
    <rPh sb="112" eb="114">
      <t>ケイエイ</t>
    </rPh>
    <rPh sb="115" eb="118">
      <t>アンテイセイ</t>
    </rPh>
    <rPh sb="119" eb="120">
      <t>タモ</t>
    </rPh>
    <rPh sb="129" eb="131">
      <t>ヘンドウ</t>
    </rPh>
    <rPh sb="131" eb="133">
      <t>リユウ</t>
    </rPh>
    <rPh sb="140" eb="142">
      <t>シュウエキ</t>
    </rPh>
    <rPh sb="142" eb="143">
      <t>テキ</t>
    </rPh>
    <rPh sb="143" eb="147">
      <t>シュウシヒリツ</t>
    </rPh>
    <rPh sb="149" eb="152">
      <t>ソウシュウエキ</t>
    </rPh>
    <rPh sb="153" eb="155">
      <t>リョウキン</t>
    </rPh>
    <rPh sb="155" eb="157">
      <t>シュウニュウ</t>
    </rPh>
    <rPh sb="160" eb="162">
      <t>ソウセツ</t>
    </rPh>
    <rPh sb="162" eb="164">
      <t>ニンカ</t>
    </rPh>
    <rPh sb="164" eb="167">
      <t>イタクリョウ</t>
    </rPh>
    <rPh sb="167" eb="168">
      <t>ブン</t>
    </rPh>
    <rPh sb="169" eb="171">
      <t>クリイレ</t>
    </rPh>
    <rPh sb="172" eb="173">
      <t>フク</t>
    </rPh>
    <rPh sb="176" eb="178">
      <t>チョウサイ</t>
    </rPh>
    <rPh sb="179" eb="183">
      <t>ソウセツニンカ</t>
    </rPh>
    <rPh sb="183" eb="186">
      <t>イタクリョウ</t>
    </rPh>
    <rPh sb="187" eb="190">
      <t>ソウヒヨウ</t>
    </rPh>
    <rPh sb="191" eb="192">
      <t>フク</t>
    </rPh>
    <rPh sb="195" eb="197">
      <t>ケッカ</t>
    </rPh>
    <rPh sb="198" eb="200">
      <t>ゾウガク</t>
    </rPh>
    <rPh sb="206" eb="208">
      <t>ヒリツ</t>
    </rPh>
    <rPh sb="209" eb="210">
      <t>サ</t>
    </rPh>
    <rPh sb="219" eb="222">
      <t>キギョウサイ</t>
    </rPh>
    <rPh sb="222" eb="224">
      <t>ザンダカ</t>
    </rPh>
    <rPh sb="224" eb="225">
      <t>タイ</t>
    </rPh>
    <rPh sb="225" eb="227">
      <t>キュウスイ</t>
    </rPh>
    <rPh sb="227" eb="229">
      <t>シュウエキ</t>
    </rPh>
    <rPh sb="229" eb="231">
      <t>ヒリツ</t>
    </rPh>
    <rPh sb="233" eb="235">
      <t>レイワ</t>
    </rPh>
    <rPh sb="236" eb="238">
      <t>ネンド</t>
    </rPh>
    <rPh sb="240" eb="242">
      <t>キサイ</t>
    </rPh>
    <rPh sb="242" eb="244">
      <t>カリイレ</t>
    </rPh>
    <rPh sb="245" eb="246">
      <t>ハジ</t>
    </rPh>
    <rPh sb="251" eb="253">
      <t>ヒリツ</t>
    </rPh>
    <rPh sb="254" eb="255">
      <t>ア</t>
    </rPh>
    <rPh sb="263" eb="265">
      <t>リョウキン</t>
    </rPh>
    <rPh sb="265" eb="268">
      <t>カイシュウリツ</t>
    </rPh>
    <rPh sb="270" eb="272">
      <t>エイギョウ</t>
    </rPh>
    <rPh sb="272" eb="274">
      <t>ヒヨウ</t>
    </rPh>
    <rPh sb="275" eb="277">
      <t>チョウサイ</t>
    </rPh>
    <rPh sb="278" eb="280">
      <t>ソウセツ</t>
    </rPh>
    <rPh sb="280" eb="282">
      <t>ニンカ</t>
    </rPh>
    <rPh sb="282" eb="285">
      <t>イタクリョウ</t>
    </rPh>
    <rPh sb="286" eb="287">
      <t>フク</t>
    </rPh>
    <rPh sb="298" eb="300">
      <t>エイギョウ</t>
    </rPh>
    <rPh sb="300" eb="302">
      <t>ヒヨウ</t>
    </rPh>
    <rPh sb="303" eb="304">
      <t>フ</t>
    </rPh>
    <rPh sb="309" eb="311">
      <t>ヒリツ</t>
    </rPh>
    <rPh sb="312" eb="313">
      <t>サ</t>
    </rPh>
    <rPh sb="321" eb="323">
      <t>キュウスイ</t>
    </rPh>
    <rPh sb="323" eb="325">
      <t>ゲンカ</t>
    </rPh>
    <rPh sb="327" eb="329">
      <t>エイギョウ</t>
    </rPh>
    <rPh sb="329" eb="331">
      <t>ヒヨウ</t>
    </rPh>
    <rPh sb="332" eb="334">
      <t>チョウサイ</t>
    </rPh>
    <rPh sb="335" eb="337">
      <t>ソウセツ</t>
    </rPh>
    <rPh sb="337" eb="339">
      <t>ニンカ</t>
    </rPh>
    <rPh sb="339" eb="342">
      <t>イタクリョウ</t>
    </rPh>
    <rPh sb="343" eb="344">
      <t>フク</t>
    </rPh>
    <rPh sb="346" eb="348">
      <t>ゾウガク</t>
    </rPh>
    <rPh sb="353" eb="355">
      <t>ヒリツ</t>
    </rPh>
    <rPh sb="356" eb="357">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</si>
</sst>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6F-4AE1-859C-6EDEEA9EFD5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886F-4AE1-859C-6EDEEA9EFD5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88.27</c:v>
                </c:pt>
                <c:pt idx="1">
                  <c:v>88.27</c:v>
                </c:pt>
                <c:pt idx="2">
                  <c:v>89.82</c:v>
                </c:pt>
                <c:pt idx="3">
                  <c:v>88.27</c:v>
                </c:pt>
                <c:pt idx="4">
                  <c:v>88.27</c:v>
                </c:pt>
              </c:numCache>
            </c:numRef>
          </c:val>
          <c:extLst>
            <c:ext xmlns:c16="http://schemas.microsoft.com/office/drawing/2014/chart" uri="{C3380CC4-5D6E-409C-BE32-E72D297353CC}">
              <c16:uniqueId val="{00000000-EC9A-46ED-8EA0-818ED2F1DBD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EC9A-46ED-8EA0-818ED2F1DBD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c:v>
                </c:pt>
                <c:pt idx="1">
                  <c:v>92</c:v>
                </c:pt>
                <c:pt idx="2">
                  <c:v>92.6</c:v>
                </c:pt>
                <c:pt idx="3">
                  <c:v>92</c:v>
                </c:pt>
                <c:pt idx="4">
                  <c:v>92</c:v>
                </c:pt>
              </c:numCache>
            </c:numRef>
          </c:val>
          <c:extLst>
            <c:ext xmlns:c16="http://schemas.microsoft.com/office/drawing/2014/chart" uri="{C3380CC4-5D6E-409C-BE32-E72D297353CC}">
              <c16:uniqueId val="{00000000-BB4B-48A4-A007-F5BDFCA2A37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BB4B-48A4-A007-F5BDFCA2A37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150.56</c:v>
                </c:pt>
                <c:pt idx="1">
                  <c:v>120.62</c:v>
                </c:pt>
                <c:pt idx="2">
                  <c:v>126.55</c:v>
                </c:pt>
                <c:pt idx="3">
                  <c:v>135.61000000000001</c:v>
                </c:pt>
                <c:pt idx="4">
                  <c:v>82.56</c:v>
                </c:pt>
              </c:numCache>
            </c:numRef>
          </c:val>
          <c:extLst>
            <c:ext xmlns:c16="http://schemas.microsoft.com/office/drawing/2014/chart" uri="{C3380CC4-5D6E-409C-BE32-E72D297353CC}">
              <c16:uniqueId val="{00000000-D28D-4944-89C3-C79BE068000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D28D-4944-89C3-C79BE068000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F1-4915-827F-0B61A763E7C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F1-4915-827F-0B61A763E7C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99-45A1-BAB8-7FF4F6508F1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99-45A1-BAB8-7FF4F6508F1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0D-4CED-BDFC-27869A9242A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0D-4CED-BDFC-27869A9242A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6D-4030-88C4-128E3521B32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6D-4030-88C4-128E3521B32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0</c:v>
                </c:pt>
                <c:pt idx="4" formatCode="#,##0.00;&quot;△&quot;#,##0.00;&quot;-&quot;">
                  <c:v>136.76</c:v>
                </c:pt>
              </c:numCache>
            </c:numRef>
          </c:val>
          <c:extLst>
            <c:ext xmlns:c16="http://schemas.microsoft.com/office/drawing/2014/chart" uri="{C3380CC4-5D6E-409C-BE32-E72D297353CC}">
              <c16:uniqueId val="{00000000-BD14-4D14-B88F-443DC33218B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BD14-4D14-B88F-443DC33218B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150.51</c:v>
                </c:pt>
                <c:pt idx="1">
                  <c:v>120.54</c:v>
                </c:pt>
                <c:pt idx="2">
                  <c:v>126.5</c:v>
                </c:pt>
                <c:pt idx="3">
                  <c:v>135.57</c:v>
                </c:pt>
                <c:pt idx="4">
                  <c:v>15.18</c:v>
                </c:pt>
              </c:numCache>
            </c:numRef>
          </c:val>
          <c:extLst>
            <c:ext xmlns:c16="http://schemas.microsoft.com/office/drawing/2014/chart" uri="{C3380CC4-5D6E-409C-BE32-E72D297353CC}">
              <c16:uniqueId val="{00000000-F36A-4D9D-8E46-8470087CDEC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F36A-4D9D-8E46-8470087CDEC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177.6</c:v>
                </c:pt>
                <c:pt idx="1">
                  <c:v>220.07</c:v>
                </c:pt>
                <c:pt idx="2">
                  <c:v>199.49</c:v>
                </c:pt>
                <c:pt idx="3">
                  <c:v>196.28</c:v>
                </c:pt>
                <c:pt idx="4">
                  <c:v>1708.74</c:v>
                </c:pt>
              </c:numCache>
            </c:numRef>
          </c:val>
          <c:extLst>
            <c:ext xmlns:c16="http://schemas.microsoft.com/office/drawing/2014/chart" uri="{C3380CC4-5D6E-409C-BE32-E72D297353CC}">
              <c16:uniqueId val="{00000000-AE2A-41ED-8065-0295D8592AA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AE2A-41ED-8065-0295D8592AA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青森県　大鰐町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8688</v>
      </c>
      <c r="AM8" s="60"/>
      <c r="AN8" s="60"/>
      <c r="AO8" s="60"/>
      <c r="AP8" s="60"/>
      <c r="AQ8" s="60"/>
      <c r="AR8" s="60"/>
      <c r="AS8" s="60"/>
      <c r="AT8" s="36">
        <f>データ!$S$6</f>
        <v>163.43</v>
      </c>
      <c r="AU8" s="36"/>
      <c r="AV8" s="36"/>
      <c r="AW8" s="36"/>
      <c r="AX8" s="36"/>
      <c r="AY8" s="36"/>
      <c r="AZ8" s="36"/>
      <c r="BA8" s="36"/>
      <c r="BB8" s="36">
        <f>データ!$T$6</f>
        <v>53.16</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1.35</v>
      </c>
      <c r="Q10" s="36"/>
      <c r="R10" s="36"/>
      <c r="S10" s="36"/>
      <c r="T10" s="36"/>
      <c r="U10" s="36"/>
      <c r="V10" s="36"/>
      <c r="W10" s="60">
        <f>データ!$Q$6</f>
        <v>3300</v>
      </c>
      <c r="X10" s="60"/>
      <c r="Y10" s="60"/>
      <c r="Z10" s="60"/>
      <c r="AA10" s="60"/>
      <c r="AB10" s="60"/>
      <c r="AC10" s="60"/>
      <c r="AD10" s="2"/>
      <c r="AE10" s="2"/>
      <c r="AF10" s="2"/>
      <c r="AG10" s="2"/>
      <c r="AH10" s="2"/>
      <c r="AI10" s="2"/>
      <c r="AJ10" s="2"/>
      <c r="AK10" s="2"/>
      <c r="AL10" s="60">
        <f>データ!$U$6</f>
        <v>116</v>
      </c>
      <c r="AM10" s="60"/>
      <c r="AN10" s="60"/>
      <c r="AO10" s="60"/>
      <c r="AP10" s="60"/>
      <c r="AQ10" s="60"/>
      <c r="AR10" s="60"/>
      <c r="AS10" s="60"/>
      <c r="AT10" s="36">
        <f>データ!$V$6</f>
        <v>0.06</v>
      </c>
      <c r="AU10" s="36"/>
      <c r="AV10" s="36"/>
      <c r="AW10" s="36"/>
      <c r="AX10" s="36"/>
      <c r="AY10" s="36"/>
      <c r="AZ10" s="36"/>
      <c r="BA10" s="36"/>
      <c r="BB10" s="36">
        <f>データ!$W$6</f>
        <v>1933.33</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116</v>
      </c>
      <c r="BM47" s="38"/>
      <c r="BN47" s="38"/>
      <c r="BO47" s="38"/>
      <c r="BP47" s="38"/>
      <c r="BQ47" s="38"/>
      <c r="BR47" s="38"/>
      <c r="BS47" s="38"/>
      <c r="BT47" s="38"/>
      <c r="BU47" s="38"/>
      <c r="BV47" s="38"/>
      <c r="BW47" s="38"/>
      <c r="BX47" s="38"/>
      <c r="BY47" s="38"/>
      <c r="BZ47" s="3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42</v>
      </c>
      <c r="O85" s="13" t="str">
        <f>データ!EN6</f>
        <v>【0.52】</v>
      </c>
    </row>
  </sheetData>
  <sheetProtection algorithmName="SHA-512" hashValue="T4HYAIXvPSJMHlOTlmSLLjIx49gM4Jij2q7HRagl7dcXRu3Qu2PhoKeO/IJ2wConu+n20hCLcL3xtpxtGi0g/Q==" saltValue="bmbMu1HKVvDTcQxOJoiCj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23621</v>
      </c>
      <c r="D6" s="20">
        <f t="shared" si="3"/>
        <v>47</v>
      </c>
      <c r="E6" s="20">
        <f t="shared" si="3"/>
        <v>1</v>
      </c>
      <c r="F6" s="20">
        <f t="shared" si="3"/>
        <v>0</v>
      </c>
      <c r="G6" s="20">
        <f t="shared" si="3"/>
        <v>0</v>
      </c>
      <c r="H6" s="20" t="str">
        <f t="shared" si="3"/>
        <v>青森県　大鰐町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1.35</v>
      </c>
      <c r="Q6" s="21">
        <f t="shared" si="3"/>
        <v>3300</v>
      </c>
      <c r="R6" s="21">
        <f t="shared" si="3"/>
        <v>8688</v>
      </c>
      <c r="S6" s="21">
        <f t="shared" si="3"/>
        <v>163.43</v>
      </c>
      <c r="T6" s="21">
        <f t="shared" si="3"/>
        <v>53.16</v>
      </c>
      <c r="U6" s="21">
        <f t="shared" si="3"/>
        <v>116</v>
      </c>
      <c r="V6" s="21">
        <f t="shared" si="3"/>
        <v>0.06</v>
      </c>
      <c r="W6" s="21">
        <f t="shared" si="3"/>
        <v>1933.33</v>
      </c>
      <c r="X6" s="22">
        <f>IF(X7="",NA(),X7)</f>
        <v>150.56</v>
      </c>
      <c r="Y6" s="22">
        <f t="shared" ref="Y6:AG6" si="4">IF(Y7="",NA(),Y7)</f>
        <v>120.62</v>
      </c>
      <c r="Z6" s="22">
        <f t="shared" si="4"/>
        <v>126.55</v>
      </c>
      <c r="AA6" s="22">
        <f t="shared" si="4"/>
        <v>135.61000000000001</v>
      </c>
      <c r="AB6" s="22">
        <f t="shared" si="4"/>
        <v>82.56</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1">
        <f t="shared" si="7"/>
        <v>0</v>
      </c>
      <c r="BI6" s="22">
        <f t="shared" si="7"/>
        <v>136.76</v>
      </c>
      <c r="BJ6" s="22">
        <f t="shared" si="7"/>
        <v>1274.21</v>
      </c>
      <c r="BK6" s="22">
        <f t="shared" si="7"/>
        <v>1183.92</v>
      </c>
      <c r="BL6" s="22">
        <f t="shared" si="7"/>
        <v>1128.72</v>
      </c>
      <c r="BM6" s="22">
        <f t="shared" si="7"/>
        <v>1125.25</v>
      </c>
      <c r="BN6" s="22">
        <f t="shared" si="7"/>
        <v>1157.05</v>
      </c>
      <c r="BO6" s="21" t="str">
        <f>IF(BO7="","",IF(BO7="-","【-】","【"&amp;SUBSTITUTE(TEXT(BO7,"#,##0.00"),"-","△")&amp;"】"))</f>
        <v>【982.48】</v>
      </c>
      <c r="BP6" s="22">
        <f>IF(BP7="",NA(),BP7)</f>
        <v>150.51</v>
      </c>
      <c r="BQ6" s="22">
        <f t="shared" ref="BQ6:BY6" si="8">IF(BQ7="",NA(),BQ7)</f>
        <v>120.54</v>
      </c>
      <c r="BR6" s="22">
        <f t="shared" si="8"/>
        <v>126.5</v>
      </c>
      <c r="BS6" s="22">
        <f t="shared" si="8"/>
        <v>135.57</v>
      </c>
      <c r="BT6" s="22">
        <f t="shared" si="8"/>
        <v>15.18</v>
      </c>
      <c r="BU6" s="22">
        <f t="shared" si="8"/>
        <v>41.25</v>
      </c>
      <c r="BV6" s="22">
        <f t="shared" si="8"/>
        <v>42.5</v>
      </c>
      <c r="BW6" s="22">
        <f t="shared" si="8"/>
        <v>41.84</v>
      </c>
      <c r="BX6" s="22">
        <f t="shared" si="8"/>
        <v>41.44</v>
      </c>
      <c r="BY6" s="22">
        <f t="shared" si="8"/>
        <v>37.65</v>
      </c>
      <c r="BZ6" s="21" t="str">
        <f>IF(BZ7="","",IF(BZ7="-","【-】","【"&amp;SUBSTITUTE(TEXT(BZ7,"#,##0.00"),"-","△")&amp;"】"))</f>
        <v>【50.61】</v>
      </c>
      <c r="CA6" s="22">
        <f>IF(CA7="",NA(),CA7)</f>
        <v>177.6</v>
      </c>
      <c r="CB6" s="22">
        <f t="shared" ref="CB6:CJ6" si="9">IF(CB7="",NA(),CB7)</f>
        <v>220.07</v>
      </c>
      <c r="CC6" s="22">
        <f t="shared" si="9"/>
        <v>199.49</v>
      </c>
      <c r="CD6" s="22">
        <f t="shared" si="9"/>
        <v>196.28</v>
      </c>
      <c r="CE6" s="22">
        <f t="shared" si="9"/>
        <v>1708.74</v>
      </c>
      <c r="CF6" s="22">
        <f t="shared" si="9"/>
        <v>383.25</v>
      </c>
      <c r="CG6" s="22">
        <f t="shared" si="9"/>
        <v>377.72</v>
      </c>
      <c r="CH6" s="22">
        <f t="shared" si="9"/>
        <v>390.47</v>
      </c>
      <c r="CI6" s="22">
        <f t="shared" si="9"/>
        <v>403.61</v>
      </c>
      <c r="CJ6" s="22">
        <f t="shared" si="9"/>
        <v>442.82</v>
      </c>
      <c r="CK6" s="21" t="str">
        <f>IF(CK7="","",IF(CK7="-","【-】","【"&amp;SUBSTITUTE(TEXT(CK7,"#,##0.00"),"-","△")&amp;"】"))</f>
        <v>【320.83】</v>
      </c>
      <c r="CL6" s="22">
        <f>IF(CL7="",NA(),CL7)</f>
        <v>88.27</v>
      </c>
      <c r="CM6" s="22">
        <f t="shared" ref="CM6:CU6" si="10">IF(CM7="",NA(),CM7)</f>
        <v>88.27</v>
      </c>
      <c r="CN6" s="22">
        <f t="shared" si="10"/>
        <v>89.82</v>
      </c>
      <c r="CO6" s="22">
        <f t="shared" si="10"/>
        <v>88.27</v>
      </c>
      <c r="CP6" s="22">
        <f t="shared" si="10"/>
        <v>88.27</v>
      </c>
      <c r="CQ6" s="22">
        <f t="shared" si="10"/>
        <v>48.26</v>
      </c>
      <c r="CR6" s="22">
        <f t="shared" si="10"/>
        <v>48.01</v>
      </c>
      <c r="CS6" s="22">
        <f t="shared" si="10"/>
        <v>49.08</v>
      </c>
      <c r="CT6" s="22">
        <f t="shared" si="10"/>
        <v>51.46</v>
      </c>
      <c r="CU6" s="22">
        <f t="shared" si="10"/>
        <v>51.84</v>
      </c>
      <c r="CV6" s="21" t="str">
        <f>IF(CV7="","",IF(CV7="-","【-】","【"&amp;SUBSTITUTE(TEXT(CV7,"#,##0.00"),"-","△")&amp;"】"))</f>
        <v>【56.15】</v>
      </c>
      <c r="CW6" s="22">
        <f>IF(CW7="",NA(),CW7)</f>
        <v>92</v>
      </c>
      <c r="CX6" s="22">
        <f t="shared" ref="CX6:DF6" si="11">IF(CX7="",NA(),CX7)</f>
        <v>92</v>
      </c>
      <c r="CY6" s="22">
        <f t="shared" si="11"/>
        <v>92.6</v>
      </c>
      <c r="CZ6" s="22">
        <f t="shared" si="11"/>
        <v>92</v>
      </c>
      <c r="DA6" s="22">
        <f t="shared" si="11"/>
        <v>92</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2">
      <c r="A7" s="15"/>
      <c r="B7" s="24">
        <v>2022</v>
      </c>
      <c r="C7" s="24">
        <v>23621</v>
      </c>
      <c r="D7" s="24">
        <v>47</v>
      </c>
      <c r="E7" s="24">
        <v>1</v>
      </c>
      <c r="F7" s="24">
        <v>0</v>
      </c>
      <c r="G7" s="24">
        <v>0</v>
      </c>
      <c r="H7" s="24" t="s">
        <v>96</v>
      </c>
      <c r="I7" s="24" t="s">
        <v>97</v>
      </c>
      <c r="J7" s="24" t="s">
        <v>98</v>
      </c>
      <c r="K7" s="24" t="s">
        <v>99</v>
      </c>
      <c r="L7" s="24" t="s">
        <v>100</v>
      </c>
      <c r="M7" s="24" t="s">
        <v>101</v>
      </c>
      <c r="N7" s="25" t="s">
        <v>102</v>
      </c>
      <c r="O7" s="25" t="s">
        <v>103</v>
      </c>
      <c r="P7" s="25">
        <v>1.35</v>
      </c>
      <c r="Q7" s="25">
        <v>3300</v>
      </c>
      <c r="R7" s="25">
        <v>8688</v>
      </c>
      <c r="S7" s="25">
        <v>163.43</v>
      </c>
      <c r="T7" s="25">
        <v>53.16</v>
      </c>
      <c r="U7" s="25">
        <v>116</v>
      </c>
      <c r="V7" s="25">
        <v>0.06</v>
      </c>
      <c r="W7" s="25">
        <v>1933.33</v>
      </c>
      <c r="X7" s="25">
        <v>150.56</v>
      </c>
      <c r="Y7" s="25">
        <v>120.62</v>
      </c>
      <c r="Z7" s="25">
        <v>126.55</v>
      </c>
      <c r="AA7" s="25">
        <v>135.61000000000001</v>
      </c>
      <c r="AB7" s="25">
        <v>82.56</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0</v>
      </c>
      <c r="BI7" s="25">
        <v>136.76</v>
      </c>
      <c r="BJ7" s="25">
        <v>1274.21</v>
      </c>
      <c r="BK7" s="25">
        <v>1183.92</v>
      </c>
      <c r="BL7" s="25">
        <v>1128.72</v>
      </c>
      <c r="BM7" s="25">
        <v>1125.25</v>
      </c>
      <c r="BN7" s="25">
        <v>1157.05</v>
      </c>
      <c r="BO7" s="25">
        <v>982.48</v>
      </c>
      <c r="BP7" s="25">
        <v>150.51</v>
      </c>
      <c r="BQ7" s="25">
        <v>120.54</v>
      </c>
      <c r="BR7" s="25">
        <v>126.5</v>
      </c>
      <c r="BS7" s="25">
        <v>135.57</v>
      </c>
      <c r="BT7" s="25">
        <v>15.18</v>
      </c>
      <c r="BU7" s="25">
        <v>41.25</v>
      </c>
      <c r="BV7" s="25">
        <v>42.5</v>
      </c>
      <c r="BW7" s="25">
        <v>41.84</v>
      </c>
      <c r="BX7" s="25">
        <v>41.44</v>
      </c>
      <c r="BY7" s="25">
        <v>37.65</v>
      </c>
      <c r="BZ7" s="25">
        <v>50.61</v>
      </c>
      <c r="CA7" s="25">
        <v>177.6</v>
      </c>
      <c r="CB7" s="25">
        <v>220.07</v>
      </c>
      <c r="CC7" s="25">
        <v>199.49</v>
      </c>
      <c r="CD7" s="25">
        <v>196.28</v>
      </c>
      <c r="CE7" s="25">
        <v>1708.74</v>
      </c>
      <c r="CF7" s="25">
        <v>383.25</v>
      </c>
      <c r="CG7" s="25">
        <v>377.72</v>
      </c>
      <c r="CH7" s="25">
        <v>390.47</v>
      </c>
      <c r="CI7" s="25">
        <v>403.61</v>
      </c>
      <c r="CJ7" s="25">
        <v>442.82</v>
      </c>
      <c r="CK7" s="25">
        <v>320.83</v>
      </c>
      <c r="CL7" s="25">
        <v>88.27</v>
      </c>
      <c r="CM7" s="25">
        <v>88.27</v>
      </c>
      <c r="CN7" s="25">
        <v>89.82</v>
      </c>
      <c r="CO7" s="25">
        <v>88.27</v>
      </c>
      <c r="CP7" s="25">
        <v>88.27</v>
      </c>
      <c r="CQ7" s="25">
        <v>48.26</v>
      </c>
      <c r="CR7" s="25">
        <v>48.01</v>
      </c>
      <c r="CS7" s="25">
        <v>49.08</v>
      </c>
      <c r="CT7" s="25">
        <v>51.46</v>
      </c>
      <c r="CU7" s="25">
        <v>51.84</v>
      </c>
      <c r="CV7" s="25">
        <v>56.15</v>
      </c>
      <c r="CW7" s="25">
        <v>92</v>
      </c>
      <c r="CX7" s="25">
        <v>92</v>
      </c>
      <c r="CY7" s="25">
        <v>92.6</v>
      </c>
      <c r="CZ7" s="25">
        <v>92</v>
      </c>
      <c r="DA7" s="25">
        <v>92</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owanilg046</cp:lastModifiedBy>
  <cp:lastPrinted>2024-01-25T02:30:44Z</cp:lastPrinted>
  <dcterms:created xsi:type="dcterms:W3CDTF">2023-12-05T01:04:41Z</dcterms:created>
  <dcterms:modified xsi:type="dcterms:W3CDTF">2024-02-15T02:55:07Z</dcterms:modified>
  <cp:category/>
</cp:coreProperties>
</file>