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R5NOTE44\Desktop\添付資料\【経営比較分析表】2022_023671_46_010\"/>
    </mc:Choice>
  </mc:AlternateContent>
  <xr:revisionPtr revIDLastSave="0" documentId="13_ncr:1_{2E133F4F-F4BA-489D-808D-A8DA134F3192}" xr6:coauthVersionLast="47" xr6:coauthVersionMax="47" xr10:uidLastSave="{00000000-0000-0000-0000-000000000000}"/>
  <workbookProtection workbookAlgorithmName="SHA-512" workbookHashValue="px0jD8Fgp0RhKk5WjBWh5ymJm4rQCR+XnHZMKbvs8E8k2KlBX0YQa4atKG9etbnSL9O3SIhuQJoGZ99EaCKz4g==" workbookSaltValue="MA0cqsYbw2ShxmQRnkvW6Q=="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AD8" i="4" s="1"/>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E85" i="4"/>
  <c r="BB10" i="4"/>
  <c r="AT10" i="4"/>
  <c r="AL10" i="4"/>
  <c r="W10" i="4"/>
  <c r="I10" i="4"/>
  <c r="B10" i="4"/>
  <c r="AT8" i="4"/>
  <c r="AL8" i="4"/>
  <c r="P8" i="4"/>
  <c r="I8" i="4"/>
  <c r="B8" i="4"/>
</calcChain>
</file>

<file path=xl/sharedStrings.xml><?xml version="1.0" encoding="utf-8"?>
<sst xmlns="http://schemas.openxmlformats.org/spreadsheetml/2006/main" count="228" uniqueCount="116">
  <si>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</si>
  <si>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</si>
  <si>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</si>
  <si>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</si>
  <si>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</si>
  <si>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</si>
  <si>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</si>
  <si>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</si>
  <si>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</si>
  <si>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</si>
  <si>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</si>
  <si>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</si>
  <si>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</si>
  <si>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</si>
  <si>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</si>
  <si>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</si>
  <si>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</si>
  <si>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</si>
  <si>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</si>
  <si>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</si>
  <si>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</si>
  <si>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</si>
  <si>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</si>
  <si>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</si>
  <si>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</si>
  <si>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</si>
  <si>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</si>
  <si>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</si>
  <si>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</si>
  <si>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</si>
  <si>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</si>
  <si>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</si>
  <si>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</si>
  <si>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</si>
  <si>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</si>
  <si>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</si>
  <si>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</si>
  <si>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</si>
  <si>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</si>
  <si>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</si>
  <si>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</si>
  <si>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</si>
  <si>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</si>
  <si>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</si>
  <si>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</si>
  <si>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</si>
  <si>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</si>
  <si>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</si>
  <si>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</si>
  <si>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</si>
  <si>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</si>
  <si>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</si>
  <si>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</si>
  <si>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</si>
  <si>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</si>
  <si>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</si>
  <si>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</si>
  <si>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</si>
  <si>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</si>
  <si>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</si>
  <si>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</si>
  <si>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</si>
  <si>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</si>
  <si>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</si>
  <si>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</si>
  <si>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</si>
  <si>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</si>
  <si>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</si>
  <si>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</si>
  <si>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</si>
  <si>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</si>
  <si>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</si>
  <si>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</si>
  <si>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</si>
  <si>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</si>
  <si>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</si>
  <si>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</si>
  <si>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</si>
  <si>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</si>
  <si>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</si>
  <si>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</si>
  <si>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</si>
  <si>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</si>
  <si>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</si>
  <si>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</si>
  <si>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</si>
  <si>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</si>
  <si>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</si>
  <si>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</si>
  <si>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</si>
  <si>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</si>
  <si>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</si>
  <si>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</si>
  <si>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田舎館村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</si>
  <si>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</si>
  <si>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</si>
  <si>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</si>
  <si>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</si>
  <si>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</si>
  <si>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</si>
  <si>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</si>
  <si>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</si>
  <si>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</si>
  <si>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</si>
  <si>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</si>
  <si>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</si>
  <si>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</si>
  <si>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</si>
  <si>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</si>
  <si>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</si>
  <si>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</si>
  <si>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</si>
  <si>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</si>
  <si>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　類似団体平均値に比べ、資産の老朽度合を示す有形固定資産減価償却率が高い状態ですが、アセットマネジメント計画に基づき令和4年度から令和5年度への繰越事業で配水場の計装設備等を更新するなど老朽化に対する対応を行っています。
　管路経年化率は類似団体平均値に比べ低い値で推移していますが、令和5年度決算以後は耐用年数を超える管渠が急激に増え、管路更新を実施しない場合は数値が急上昇することになるので、アセットマネジメント計画の確実な実行が必要です。</t>
    <rPh sb="5" eb="8">
      <t>ヘイキンチ</t>
    </rPh>
    <rPh sb="36" eb="38">
      <t>ジョウタイ</t>
    </rPh>
    <rPh sb="52" eb="54">
      <t>ケイカク</t>
    </rPh>
    <rPh sb="55" eb="56">
      <t>モト</t>
    </rPh>
    <rPh sb="97" eb="98">
      <t>タイ</t>
    </rPh>
    <rPh sb="100" eb="102">
      <t>タイオウ</t>
    </rPh>
    <rPh sb="103" eb="104">
      <t>オコナ</t>
    </rPh>
    <rPh sb="127" eb="128">
      <t>クラ</t>
    </rPh>
    <rPh sb="129" eb="130">
      <t>ヒク</t>
    </rPh>
    <rPh sb="131" eb="132">
      <t>アタイ</t>
    </rPh>
    <rPh sb="133" eb="135">
      <t>スイイ</t>
    </rPh>
    <rPh sb="142" eb="144">
      <t>レイワ</t>
    </rPh>
    <rPh sb="145" eb="147">
      <t>ネンド</t>
    </rPh>
    <rPh sb="147" eb="149">
      <t>ケッサン</t>
    </rPh>
    <rPh sb="149" eb="151">
      <t>イゴ</t>
    </rPh>
    <rPh sb="154" eb="156">
      <t>コンゴ</t>
    </rPh>
    <rPh sb="163" eb="165">
      <t>キュウゲキ</t>
    </rPh>
    <rPh sb="169" eb="173">
      <t>カンロコウシン</t>
    </rPh>
    <rPh sb="174" eb="176">
      <t>ジッシ</t>
    </rPh>
    <rPh sb="179" eb="181">
      <t>バアイ</t>
    </rPh>
    <rPh sb="182" eb="184">
      <t>スウチ</t>
    </rPh>
    <rPh sb="185" eb="188">
      <t>キュウジョウショウ</t>
    </rPh>
    <rPh sb="211" eb="213">
      <t>カクジツ</t>
    </rPh>
    <rPh sb="214" eb="216">
      <t>ジッコウ</t>
    </rPh>
    <rPh sb="217" eb="219">
      <t>ヒツヨウ</t>
    </rPh>
    <phoneticPr fontId="4"/>
  </si>
  <si>
    <t>　平成30年度は修繕費等の増加により経常収支比率100％を下回り単年度赤字を計上しましたが、令和元年度以降においては経常費用の削減により回復し維持できています。
　流動比率については、起債を行わず自己資金により設備更新等を行うことが多かったことから、全国平均及び類似団体平均に比べ現金預金が乏しく低い数値となっています。令和3年度以降は津軽広域水道企業団からの受水費見直しを実施するなどの経費節減により、徐々に上昇する傾向となっています。
　令和2年度及び令和4年度は料金回収率が100％を下回る結果となっていますが、景気対策事業として水道料金等減免事業を実施したためであり、減免した料金は国庫補助金を財源とした繰出金により補てんされていますので、経営状況が悪化しているわけではありません。
　給水原価は人口減少等による水需要の減少などにより全国平均及び類似団体平均と比較しても高い状況です。今後も受水費見直し以外の経費削減に努めるほか、広域連携による事務事業の共通化による経営効率の向上を検討していきます。</t>
    <rPh sb="51" eb="53">
      <t>イコウ</t>
    </rPh>
    <rPh sb="71" eb="73">
      <t>イジ</t>
    </rPh>
    <rPh sb="82" eb="84">
      <t>リュウドウ</t>
    </rPh>
    <rPh sb="84" eb="86">
      <t>ヒリツ</t>
    </rPh>
    <rPh sb="92" eb="94">
      <t>キサイ</t>
    </rPh>
    <rPh sb="95" eb="96">
      <t>オコナ</t>
    </rPh>
    <rPh sb="98" eb="102">
      <t>ジコシキン</t>
    </rPh>
    <rPh sb="105" eb="107">
      <t>セツビ</t>
    </rPh>
    <rPh sb="107" eb="109">
      <t>コウシン</t>
    </rPh>
    <rPh sb="109" eb="110">
      <t>トウ</t>
    </rPh>
    <rPh sb="111" eb="112">
      <t>オコナ</t>
    </rPh>
    <rPh sb="116" eb="117">
      <t>オオ</t>
    </rPh>
    <rPh sb="138" eb="139">
      <t>クラ</t>
    </rPh>
    <rPh sb="140" eb="144">
      <t>ゲンキンヨキン</t>
    </rPh>
    <rPh sb="145" eb="146">
      <t>トボ</t>
    </rPh>
    <rPh sb="148" eb="149">
      <t>ヒク</t>
    </rPh>
    <rPh sb="150" eb="152">
      <t>スウチ</t>
    </rPh>
    <rPh sb="221" eb="223">
      <t>レイワ</t>
    </rPh>
    <rPh sb="224" eb="226">
      <t>ネンド</t>
    </rPh>
    <rPh sb="226" eb="227">
      <t>オヨ</t>
    </rPh>
    <rPh sb="234" eb="239">
      <t>リョウキンカイシュウリツ</t>
    </rPh>
    <rPh sb="245" eb="247">
      <t>シタマワ</t>
    </rPh>
    <rPh sb="248" eb="250">
      <t>ケッカ</t>
    </rPh>
    <rPh sb="261" eb="263">
      <t>タイサク</t>
    </rPh>
    <rPh sb="263" eb="265">
      <t>ジギョウ</t>
    </rPh>
    <rPh sb="268" eb="272">
      <t>スイドウリョウキン</t>
    </rPh>
    <rPh sb="272" eb="273">
      <t>トウ</t>
    </rPh>
    <rPh sb="273" eb="275">
      <t>ゲンメン</t>
    </rPh>
    <rPh sb="275" eb="277">
      <t>ジギョウ</t>
    </rPh>
    <rPh sb="278" eb="280">
      <t>ジッシ</t>
    </rPh>
    <rPh sb="288" eb="290">
      <t>ゲンメン</t>
    </rPh>
    <rPh sb="292" eb="294">
      <t>リョウキン</t>
    </rPh>
    <rPh sb="295" eb="300">
      <t>コッコホジョキン</t>
    </rPh>
    <rPh sb="301" eb="303">
      <t>ザイゲン</t>
    </rPh>
    <rPh sb="306" eb="307">
      <t>ク</t>
    </rPh>
    <rPh sb="307" eb="308">
      <t>ダ</t>
    </rPh>
    <rPh sb="308" eb="309">
      <t>キン</t>
    </rPh>
    <rPh sb="312" eb="313">
      <t>ホ</t>
    </rPh>
    <rPh sb="324" eb="328">
      <t>ケイエイジョウキョウ</t>
    </rPh>
    <rPh sb="329" eb="331">
      <t>アッカ</t>
    </rPh>
    <rPh sb="371" eb="375">
      <t>ゼンコクヘイキン</t>
    </rPh>
    <rPh sb="375" eb="376">
      <t>オヨ</t>
    </rPh>
    <rPh sb="381" eb="383">
      <t>ヘイキン</t>
    </rPh>
    <rPh sb="391" eb="393">
      <t>ジョウキョウ</t>
    </rPh>
    <rPh sb="396" eb="398">
      <t>コンゴ</t>
    </rPh>
    <rPh sb="405" eb="407">
      <t>イガイ</t>
    </rPh>
    <rPh sb="408" eb="412">
      <t>ケイヒサクゲン</t>
    </rPh>
    <phoneticPr fontId="4"/>
  </si>
  <si>
    <t>　人口減少等に伴い収益が減少していくことは確実な一方、老朽化施設の更新など費用負担は年々上昇していきます。そのため、現在は良好な経営状況を維持できていますが、次第に厳しい財政状況となることが容易に予想されます。
　早期に経営戦略を改訂し、経営の効率化、施設等の適正規模での更新（ダウンサイジング）、近年の物価の高騰等などを見据えた投資計画を策定します。併せて、現行料金の見直しの検討を定期的に実施します。</t>
    <rPh sb="12" eb="14">
      <t>ゲンショウ</t>
    </rPh>
    <rPh sb="21" eb="23">
      <t>カクジツ</t>
    </rPh>
    <rPh sb="24" eb="26">
      <t>イッポウ</t>
    </rPh>
    <rPh sb="37" eb="41">
      <t>ヒヨウフタン</t>
    </rPh>
    <rPh sb="42" eb="46">
      <t>ネンネンジョウショウ</t>
    </rPh>
    <rPh sb="58" eb="60">
      <t>ゲンザイ</t>
    </rPh>
    <rPh sb="61" eb="63">
      <t>リョウコウ</t>
    </rPh>
    <rPh sb="79" eb="81">
      <t>シダイ</t>
    </rPh>
    <rPh sb="95" eb="97">
      <t>ヨウイ</t>
    </rPh>
    <rPh sb="107" eb="109">
      <t>ソウキ</t>
    </rPh>
    <rPh sb="115" eb="117">
      <t>カイテイ</t>
    </rPh>
    <rPh sb="130" eb="132">
      <t>テキセイ</t>
    </rPh>
    <rPh sb="132" eb="134">
      <t>キボ</t>
    </rPh>
    <rPh sb="176" eb="177">
      <t>アワ</t>
    </rPh>
    <rPh sb="180" eb="182">
      <t>ゲンコウ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</si>
</sst>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9B-471C-9001-C8A7208D348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1E9B-471C-9001-C8A7208D348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43.45</c:v>
                </c:pt>
                <c:pt idx="1">
                  <c:v>43.85</c:v>
                </c:pt>
                <c:pt idx="2">
                  <c:v>44.71</c:v>
                </c:pt>
                <c:pt idx="3">
                  <c:v>43.37</c:v>
                </c:pt>
                <c:pt idx="4">
                  <c:v>42.39</c:v>
                </c:pt>
              </c:numCache>
            </c:numRef>
          </c:val>
          <c:extLst>
            <c:ext xmlns:c16="http://schemas.microsoft.com/office/drawing/2014/chart" uri="{C3380CC4-5D6E-409C-BE32-E72D297353CC}">
              <c16:uniqueId val="{00000000-6C99-4CDA-89CD-6EA39318F9F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6C99-4CDA-89CD-6EA39318F9F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93.08</c:v>
                </c:pt>
                <c:pt idx="1">
                  <c:v>92.17</c:v>
                </c:pt>
                <c:pt idx="2">
                  <c:v>89.33</c:v>
                </c:pt>
                <c:pt idx="3">
                  <c:v>91.25</c:v>
                </c:pt>
                <c:pt idx="4">
                  <c:v>89.4</c:v>
                </c:pt>
              </c:numCache>
            </c:numRef>
          </c:val>
          <c:extLst>
            <c:ext xmlns:c16="http://schemas.microsoft.com/office/drawing/2014/chart" uri="{C3380CC4-5D6E-409C-BE32-E72D297353CC}">
              <c16:uniqueId val="{00000000-5EAF-4ED1-B723-EDBC58DFFA9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5EAF-4ED1-B723-EDBC58DFFA9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98.26</c:v>
                </c:pt>
                <c:pt idx="1">
                  <c:v>104.99</c:v>
                </c:pt>
                <c:pt idx="2">
                  <c:v>103.85</c:v>
                </c:pt>
                <c:pt idx="3">
                  <c:v>110.97</c:v>
                </c:pt>
                <c:pt idx="4">
                  <c:v>112.62</c:v>
                </c:pt>
              </c:numCache>
            </c:numRef>
          </c:val>
          <c:extLst>
            <c:ext xmlns:c16="http://schemas.microsoft.com/office/drawing/2014/chart" uri="{C3380CC4-5D6E-409C-BE32-E72D297353CC}">
              <c16:uniqueId val="{00000000-B61A-40AD-9276-5D1BEA307F8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B61A-40AD-9276-5D1BEA307F8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59.89</c:v>
                </c:pt>
                <c:pt idx="1">
                  <c:v>62.01</c:v>
                </c:pt>
                <c:pt idx="2">
                  <c:v>64</c:v>
                </c:pt>
                <c:pt idx="3">
                  <c:v>66.099999999999994</c:v>
                </c:pt>
                <c:pt idx="4">
                  <c:v>67.760000000000005</c:v>
                </c:pt>
              </c:numCache>
            </c:numRef>
          </c:val>
          <c:extLst>
            <c:ext xmlns:c16="http://schemas.microsoft.com/office/drawing/2014/chart" uri="{C3380CC4-5D6E-409C-BE32-E72D297353CC}">
              <c16:uniqueId val="{00000000-EA11-4A77-B1D1-EA6856F925F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EA11-4A77-B1D1-EA6856F925F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6.3</c:v>
                </c:pt>
                <c:pt idx="1">
                  <c:v>6.64</c:v>
                </c:pt>
                <c:pt idx="2">
                  <c:v>6.77</c:v>
                </c:pt>
                <c:pt idx="3">
                  <c:v>9.1199999999999992</c:v>
                </c:pt>
                <c:pt idx="4">
                  <c:v>14.28</c:v>
                </c:pt>
              </c:numCache>
            </c:numRef>
          </c:val>
          <c:extLst>
            <c:ext xmlns:c16="http://schemas.microsoft.com/office/drawing/2014/chart" uri="{C3380CC4-5D6E-409C-BE32-E72D297353CC}">
              <c16:uniqueId val="{00000000-6219-4D1E-AB21-FAA09391A20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6219-4D1E-AB21-FAA09391A20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1A-4583-A583-434D92C46F7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831A-4583-A583-434D92C46F7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119.34</c:v>
                </c:pt>
                <c:pt idx="1">
                  <c:v>135.91999999999999</c:v>
                </c:pt>
                <c:pt idx="2">
                  <c:v>141.22999999999999</c:v>
                </c:pt>
                <c:pt idx="3">
                  <c:v>168.63</c:v>
                </c:pt>
                <c:pt idx="4">
                  <c:v>177.97</c:v>
                </c:pt>
              </c:numCache>
            </c:numRef>
          </c:val>
          <c:extLst>
            <c:ext xmlns:c16="http://schemas.microsoft.com/office/drawing/2014/chart" uri="{C3380CC4-5D6E-409C-BE32-E72D297353CC}">
              <c16:uniqueId val="{00000000-97D2-4B3B-BA92-9445FB4E6F6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97D2-4B3B-BA92-9445FB4E6F6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300.83999999999997</c:v>
                </c:pt>
                <c:pt idx="1">
                  <c:v>271.27</c:v>
                </c:pt>
                <c:pt idx="2">
                  <c:v>273.74</c:v>
                </c:pt>
                <c:pt idx="3">
                  <c:v>217.41</c:v>
                </c:pt>
                <c:pt idx="4">
                  <c:v>216.2</c:v>
                </c:pt>
              </c:numCache>
            </c:numRef>
          </c:val>
          <c:extLst>
            <c:ext xmlns:c16="http://schemas.microsoft.com/office/drawing/2014/chart" uri="{C3380CC4-5D6E-409C-BE32-E72D297353CC}">
              <c16:uniqueId val="{00000000-FBE0-4376-913B-544213D0F39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FBE0-4376-913B-544213D0F39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95.75</c:v>
                </c:pt>
                <c:pt idx="1">
                  <c:v>103.01</c:v>
                </c:pt>
                <c:pt idx="2">
                  <c:v>91.08</c:v>
                </c:pt>
                <c:pt idx="3">
                  <c:v>108.43</c:v>
                </c:pt>
                <c:pt idx="4">
                  <c:v>98.46</c:v>
                </c:pt>
              </c:numCache>
            </c:numRef>
          </c:val>
          <c:extLst>
            <c:ext xmlns:c16="http://schemas.microsoft.com/office/drawing/2014/chart" uri="{C3380CC4-5D6E-409C-BE32-E72D297353CC}">
              <c16:uniqueId val="{00000000-D041-41DB-AC76-0BB98DE273F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D041-41DB-AC76-0BB98DE273F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264.2</c:v>
                </c:pt>
                <c:pt idx="1">
                  <c:v>246.45</c:v>
                </c:pt>
                <c:pt idx="2">
                  <c:v>250.77</c:v>
                </c:pt>
                <c:pt idx="3">
                  <c:v>235.37</c:v>
                </c:pt>
                <c:pt idx="4">
                  <c:v>233.84</c:v>
                </c:pt>
              </c:numCache>
            </c:numRef>
          </c:val>
          <c:extLst>
            <c:ext xmlns:c16="http://schemas.microsoft.com/office/drawing/2014/chart" uri="{C3380CC4-5D6E-409C-BE32-E72D297353CC}">
              <c16:uniqueId val="{00000000-E018-43B7-8BD3-D0E41E56BE4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E018-43B7-8BD3-D0E41E56BE4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W56"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青森県　田舎館村</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7419</v>
      </c>
      <c r="AM8" s="45"/>
      <c r="AN8" s="45"/>
      <c r="AO8" s="45"/>
      <c r="AP8" s="45"/>
      <c r="AQ8" s="45"/>
      <c r="AR8" s="45"/>
      <c r="AS8" s="45"/>
      <c r="AT8" s="46">
        <f>データ!$S$6</f>
        <v>22.35</v>
      </c>
      <c r="AU8" s="47"/>
      <c r="AV8" s="47"/>
      <c r="AW8" s="47"/>
      <c r="AX8" s="47"/>
      <c r="AY8" s="47"/>
      <c r="AZ8" s="47"/>
      <c r="BA8" s="47"/>
      <c r="BB8" s="48">
        <f>データ!$T$6</f>
        <v>331.95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71.819999999999993</v>
      </c>
      <c r="J10" s="47"/>
      <c r="K10" s="47"/>
      <c r="L10" s="47"/>
      <c r="M10" s="47"/>
      <c r="N10" s="47"/>
      <c r="O10" s="81"/>
      <c r="P10" s="48">
        <f>データ!$P$6</f>
        <v>97.5</v>
      </c>
      <c r="Q10" s="48"/>
      <c r="R10" s="48"/>
      <c r="S10" s="48"/>
      <c r="T10" s="48"/>
      <c r="U10" s="48"/>
      <c r="V10" s="48"/>
      <c r="W10" s="45">
        <f>データ!$Q$6</f>
        <v>5032</v>
      </c>
      <c r="X10" s="45"/>
      <c r="Y10" s="45"/>
      <c r="Z10" s="45"/>
      <c r="AA10" s="45"/>
      <c r="AB10" s="45"/>
      <c r="AC10" s="45"/>
      <c r="AD10" s="2"/>
      <c r="AE10" s="2"/>
      <c r="AF10" s="2"/>
      <c r="AG10" s="2"/>
      <c r="AH10" s="2"/>
      <c r="AI10" s="2"/>
      <c r="AJ10" s="2"/>
      <c r="AK10" s="2"/>
      <c r="AL10" s="45">
        <f>データ!$U$6</f>
        <v>7210</v>
      </c>
      <c r="AM10" s="45"/>
      <c r="AN10" s="45"/>
      <c r="AO10" s="45"/>
      <c r="AP10" s="45"/>
      <c r="AQ10" s="45"/>
      <c r="AR10" s="45"/>
      <c r="AS10" s="45"/>
      <c r="AT10" s="46">
        <f>データ!$V$6</f>
        <v>22.35</v>
      </c>
      <c r="AU10" s="47"/>
      <c r="AV10" s="47"/>
      <c r="AW10" s="47"/>
      <c r="AX10" s="47"/>
      <c r="AY10" s="47"/>
      <c r="AZ10" s="47"/>
      <c r="BA10" s="47"/>
      <c r="BB10" s="48">
        <f>データ!$W$6</f>
        <v>322.60000000000002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114</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115</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dDqB222idd2tpJCPs3Wf98T0IrSc5tOFAwiHNoSoZ/S071c/B4wtVzRCWPncJFOvZgxftuUiOyRiZCoTXJ0nsg==" saltValue="Y29oHU9X5xDF3qX/BqupS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23671</v>
      </c>
      <c r="D6" s="20">
        <f t="shared" si="3"/>
        <v>46</v>
      </c>
      <c r="E6" s="20">
        <f t="shared" si="3"/>
        <v>1</v>
      </c>
      <c r="F6" s="20">
        <f t="shared" si="3"/>
        <v>0</v>
      </c>
      <c r="G6" s="20">
        <f t="shared" si="3"/>
        <v>1</v>
      </c>
      <c r="H6" s="20" t="str">
        <f t="shared" si="3"/>
        <v>青森県　田舎館村</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71.819999999999993</v>
      </c>
      <c r="P6" s="21">
        <f t="shared" si="3"/>
        <v>97.5</v>
      </c>
      <c r="Q6" s="21">
        <f t="shared" si="3"/>
        <v>5032</v>
      </c>
      <c r="R6" s="21">
        <f t="shared" si="3"/>
        <v>7419</v>
      </c>
      <c r="S6" s="21">
        <f t="shared" si="3"/>
        <v>22.35</v>
      </c>
      <c r="T6" s="21">
        <f t="shared" si="3"/>
        <v>331.95</v>
      </c>
      <c r="U6" s="21">
        <f t="shared" si="3"/>
        <v>7210</v>
      </c>
      <c r="V6" s="21">
        <f t="shared" si="3"/>
        <v>22.35</v>
      </c>
      <c r="W6" s="21">
        <f t="shared" si="3"/>
        <v>322.60000000000002</v>
      </c>
      <c r="X6" s="22">
        <f>IF(X7="",NA(),X7)</f>
        <v>98.26</v>
      </c>
      <c r="Y6" s="22">
        <f t="shared" ref="Y6:AG6" si="4">IF(Y7="",NA(),Y7)</f>
        <v>104.99</v>
      </c>
      <c r="Z6" s="22">
        <f t="shared" si="4"/>
        <v>103.85</v>
      </c>
      <c r="AA6" s="22">
        <f t="shared" si="4"/>
        <v>110.97</v>
      </c>
      <c r="AB6" s="22">
        <f t="shared" si="4"/>
        <v>112.62</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119.34</v>
      </c>
      <c r="AU6" s="22">
        <f t="shared" ref="AU6:BC6" si="6">IF(AU7="",NA(),AU7)</f>
        <v>135.91999999999999</v>
      </c>
      <c r="AV6" s="22">
        <f t="shared" si="6"/>
        <v>141.22999999999999</v>
      </c>
      <c r="AW6" s="22">
        <f t="shared" si="6"/>
        <v>168.63</v>
      </c>
      <c r="AX6" s="22">
        <f t="shared" si="6"/>
        <v>177.97</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300.83999999999997</v>
      </c>
      <c r="BF6" s="22">
        <f t="shared" ref="BF6:BN6" si="7">IF(BF7="",NA(),BF7)</f>
        <v>271.27</v>
      </c>
      <c r="BG6" s="22">
        <f t="shared" si="7"/>
        <v>273.74</v>
      </c>
      <c r="BH6" s="22">
        <f t="shared" si="7"/>
        <v>217.41</v>
      </c>
      <c r="BI6" s="22">
        <f t="shared" si="7"/>
        <v>216.2</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95.75</v>
      </c>
      <c r="BQ6" s="22">
        <f t="shared" ref="BQ6:BY6" si="8">IF(BQ7="",NA(),BQ7)</f>
        <v>103.01</v>
      </c>
      <c r="BR6" s="22">
        <f t="shared" si="8"/>
        <v>91.08</v>
      </c>
      <c r="BS6" s="22">
        <f t="shared" si="8"/>
        <v>108.43</v>
      </c>
      <c r="BT6" s="22">
        <f t="shared" si="8"/>
        <v>98.46</v>
      </c>
      <c r="BU6" s="22">
        <f t="shared" si="8"/>
        <v>84.77</v>
      </c>
      <c r="BV6" s="22">
        <f t="shared" si="8"/>
        <v>87.11</v>
      </c>
      <c r="BW6" s="22">
        <f t="shared" si="8"/>
        <v>82.78</v>
      </c>
      <c r="BX6" s="22">
        <f t="shared" si="8"/>
        <v>84.82</v>
      </c>
      <c r="BY6" s="22">
        <f t="shared" si="8"/>
        <v>82.29</v>
      </c>
      <c r="BZ6" s="21" t="str">
        <f>IF(BZ7="","",IF(BZ7="-","【-】","【"&amp;SUBSTITUTE(TEXT(BZ7,"#,##0.00"),"-","△")&amp;"】"))</f>
        <v>【97.47】</v>
      </c>
      <c r="CA6" s="22">
        <f>IF(CA7="",NA(),CA7)</f>
        <v>264.2</v>
      </c>
      <c r="CB6" s="22">
        <f t="shared" ref="CB6:CJ6" si="9">IF(CB7="",NA(),CB7)</f>
        <v>246.45</v>
      </c>
      <c r="CC6" s="22">
        <f t="shared" si="9"/>
        <v>250.77</v>
      </c>
      <c r="CD6" s="22">
        <f t="shared" si="9"/>
        <v>235.37</v>
      </c>
      <c r="CE6" s="22">
        <f t="shared" si="9"/>
        <v>233.84</v>
      </c>
      <c r="CF6" s="22">
        <f t="shared" si="9"/>
        <v>227.27</v>
      </c>
      <c r="CG6" s="22">
        <f t="shared" si="9"/>
        <v>223.98</v>
      </c>
      <c r="CH6" s="22">
        <f t="shared" si="9"/>
        <v>225.09</v>
      </c>
      <c r="CI6" s="22">
        <f t="shared" si="9"/>
        <v>224.82</v>
      </c>
      <c r="CJ6" s="22">
        <f t="shared" si="9"/>
        <v>230.85</v>
      </c>
      <c r="CK6" s="21" t="str">
        <f>IF(CK7="","",IF(CK7="-","【-】","【"&amp;SUBSTITUTE(TEXT(CK7,"#,##0.00"),"-","△")&amp;"】"))</f>
        <v>【174.75】</v>
      </c>
      <c r="CL6" s="22">
        <f>IF(CL7="",NA(),CL7)</f>
        <v>43.45</v>
      </c>
      <c r="CM6" s="22">
        <f t="shared" ref="CM6:CU6" si="10">IF(CM7="",NA(),CM7)</f>
        <v>43.85</v>
      </c>
      <c r="CN6" s="22">
        <f t="shared" si="10"/>
        <v>44.71</v>
      </c>
      <c r="CO6" s="22">
        <f t="shared" si="10"/>
        <v>43.37</v>
      </c>
      <c r="CP6" s="22">
        <f t="shared" si="10"/>
        <v>42.39</v>
      </c>
      <c r="CQ6" s="22">
        <f t="shared" si="10"/>
        <v>50.29</v>
      </c>
      <c r="CR6" s="22">
        <f t="shared" si="10"/>
        <v>49.64</v>
      </c>
      <c r="CS6" s="22">
        <f t="shared" si="10"/>
        <v>49.38</v>
      </c>
      <c r="CT6" s="22">
        <f t="shared" si="10"/>
        <v>50.09</v>
      </c>
      <c r="CU6" s="22">
        <f t="shared" si="10"/>
        <v>50.1</v>
      </c>
      <c r="CV6" s="21" t="str">
        <f>IF(CV7="","",IF(CV7="-","【-】","【"&amp;SUBSTITUTE(TEXT(CV7,"#,##0.00"),"-","△")&amp;"】"))</f>
        <v>【59.97】</v>
      </c>
      <c r="CW6" s="22">
        <f>IF(CW7="",NA(),CW7)</f>
        <v>93.08</v>
      </c>
      <c r="CX6" s="22">
        <f t="shared" ref="CX6:DF6" si="11">IF(CX7="",NA(),CX7)</f>
        <v>92.17</v>
      </c>
      <c r="CY6" s="22">
        <f t="shared" si="11"/>
        <v>89.33</v>
      </c>
      <c r="CZ6" s="22">
        <f t="shared" si="11"/>
        <v>91.25</v>
      </c>
      <c r="DA6" s="22">
        <f t="shared" si="11"/>
        <v>89.4</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59.89</v>
      </c>
      <c r="DI6" s="22">
        <f t="shared" ref="DI6:DQ6" si="12">IF(DI7="",NA(),DI7)</f>
        <v>62.01</v>
      </c>
      <c r="DJ6" s="22">
        <f t="shared" si="12"/>
        <v>64</v>
      </c>
      <c r="DK6" s="22">
        <f t="shared" si="12"/>
        <v>66.099999999999994</v>
      </c>
      <c r="DL6" s="22">
        <f t="shared" si="12"/>
        <v>67.760000000000005</v>
      </c>
      <c r="DM6" s="22">
        <f t="shared" si="12"/>
        <v>45.85</v>
      </c>
      <c r="DN6" s="22">
        <f t="shared" si="12"/>
        <v>47.31</v>
      </c>
      <c r="DO6" s="22">
        <f t="shared" si="12"/>
        <v>47.5</v>
      </c>
      <c r="DP6" s="22">
        <f t="shared" si="12"/>
        <v>48.41</v>
      </c>
      <c r="DQ6" s="22">
        <f t="shared" si="12"/>
        <v>50.02</v>
      </c>
      <c r="DR6" s="21" t="str">
        <f>IF(DR7="","",IF(DR7="-","【-】","【"&amp;SUBSTITUTE(TEXT(DR7,"#,##0.00"),"-","△")&amp;"】"))</f>
        <v>【51.51】</v>
      </c>
      <c r="DS6" s="22">
        <f>IF(DS7="",NA(),DS7)</f>
        <v>6.3</v>
      </c>
      <c r="DT6" s="22">
        <f t="shared" ref="DT6:EB6" si="13">IF(DT7="",NA(),DT7)</f>
        <v>6.64</v>
      </c>
      <c r="DU6" s="22">
        <f t="shared" si="13"/>
        <v>6.77</v>
      </c>
      <c r="DV6" s="22">
        <f t="shared" si="13"/>
        <v>9.1199999999999992</v>
      </c>
      <c r="DW6" s="22">
        <f t="shared" si="13"/>
        <v>14.28</v>
      </c>
      <c r="DX6" s="22">
        <f t="shared" si="13"/>
        <v>14.13</v>
      </c>
      <c r="DY6" s="22">
        <f t="shared" si="13"/>
        <v>16.77</v>
      </c>
      <c r="DZ6" s="22">
        <f t="shared" si="13"/>
        <v>17.399999999999999</v>
      </c>
      <c r="EA6" s="22">
        <f t="shared" si="13"/>
        <v>18.64</v>
      </c>
      <c r="EB6" s="22">
        <f t="shared" si="13"/>
        <v>19.510000000000002</v>
      </c>
      <c r="EC6" s="21" t="str">
        <f>IF(EC7="","",IF(EC7="-","【-】","【"&amp;SUBSTITUTE(TEXT(EC7,"#,##0.00"),"-","△")&amp;"】"))</f>
        <v>【23.75】</v>
      </c>
      <c r="ED6" s="21">
        <f>IF(ED7="",NA(),ED7)</f>
        <v>0</v>
      </c>
      <c r="EE6" s="21">
        <f t="shared" ref="EE6:EM6" si="14">IF(EE7="",NA(),EE7)</f>
        <v>0</v>
      </c>
      <c r="EF6" s="21">
        <f t="shared" si="14"/>
        <v>0</v>
      </c>
      <c r="EG6" s="21">
        <f t="shared" si="14"/>
        <v>0</v>
      </c>
      <c r="EH6" s="21">
        <f t="shared" si="14"/>
        <v>0</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2">
      <c r="A7" s="15"/>
      <c r="B7" s="24">
        <v>2022</v>
      </c>
      <c r="C7" s="24">
        <v>23671</v>
      </c>
      <c r="D7" s="24">
        <v>46</v>
      </c>
      <c r="E7" s="24">
        <v>1</v>
      </c>
      <c r="F7" s="24">
        <v>0</v>
      </c>
      <c r="G7" s="24">
        <v>1</v>
      </c>
      <c r="H7" s="24" t="s">
        <v>93</v>
      </c>
      <c r="I7" s="24" t="s">
        <v>94</v>
      </c>
      <c r="J7" s="24" t="s">
        <v>95</v>
      </c>
      <c r="K7" s="24" t="s">
        <v>96</v>
      </c>
      <c r="L7" s="24" t="s">
        <v>97</v>
      </c>
      <c r="M7" s="24" t="s">
        <v>98</v>
      </c>
      <c r="N7" s="25" t="s">
        <v>99</v>
      </c>
      <c r="O7" s="25">
        <v>71.819999999999993</v>
      </c>
      <c r="P7" s="25">
        <v>97.5</v>
      </c>
      <c r="Q7" s="25">
        <v>5032</v>
      </c>
      <c r="R7" s="25">
        <v>7419</v>
      </c>
      <c r="S7" s="25">
        <v>22.35</v>
      </c>
      <c r="T7" s="25">
        <v>331.95</v>
      </c>
      <c r="U7" s="25">
        <v>7210</v>
      </c>
      <c r="V7" s="25">
        <v>22.35</v>
      </c>
      <c r="W7" s="25">
        <v>322.60000000000002</v>
      </c>
      <c r="X7" s="25">
        <v>98.26</v>
      </c>
      <c r="Y7" s="25">
        <v>104.99</v>
      </c>
      <c r="Z7" s="25">
        <v>103.85</v>
      </c>
      <c r="AA7" s="25">
        <v>110.97</v>
      </c>
      <c r="AB7" s="25">
        <v>112.62</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119.34</v>
      </c>
      <c r="AU7" s="25">
        <v>135.91999999999999</v>
      </c>
      <c r="AV7" s="25">
        <v>141.22999999999999</v>
      </c>
      <c r="AW7" s="25">
        <v>168.63</v>
      </c>
      <c r="AX7" s="25">
        <v>177.97</v>
      </c>
      <c r="AY7" s="25">
        <v>300.14</v>
      </c>
      <c r="AZ7" s="25">
        <v>301.04000000000002</v>
      </c>
      <c r="BA7" s="25">
        <v>305.08</v>
      </c>
      <c r="BB7" s="25">
        <v>305.33999999999997</v>
      </c>
      <c r="BC7" s="25">
        <v>310.01</v>
      </c>
      <c r="BD7" s="25">
        <v>252.29</v>
      </c>
      <c r="BE7" s="25">
        <v>300.83999999999997</v>
      </c>
      <c r="BF7" s="25">
        <v>271.27</v>
      </c>
      <c r="BG7" s="25">
        <v>273.74</v>
      </c>
      <c r="BH7" s="25">
        <v>217.41</v>
      </c>
      <c r="BI7" s="25">
        <v>216.2</v>
      </c>
      <c r="BJ7" s="25">
        <v>566.65</v>
      </c>
      <c r="BK7" s="25">
        <v>551.62</v>
      </c>
      <c r="BL7" s="25">
        <v>585.59</v>
      </c>
      <c r="BM7" s="25">
        <v>561.34</v>
      </c>
      <c r="BN7" s="25">
        <v>538.33000000000004</v>
      </c>
      <c r="BO7" s="25">
        <v>268.07</v>
      </c>
      <c r="BP7" s="25">
        <v>95.75</v>
      </c>
      <c r="BQ7" s="25">
        <v>103.01</v>
      </c>
      <c r="BR7" s="25">
        <v>91.08</v>
      </c>
      <c r="BS7" s="25">
        <v>108.43</v>
      </c>
      <c r="BT7" s="25">
        <v>98.46</v>
      </c>
      <c r="BU7" s="25">
        <v>84.77</v>
      </c>
      <c r="BV7" s="25">
        <v>87.11</v>
      </c>
      <c r="BW7" s="25">
        <v>82.78</v>
      </c>
      <c r="BX7" s="25">
        <v>84.82</v>
      </c>
      <c r="BY7" s="25">
        <v>82.29</v>
      </c>
      <c r="BZ7" s="25">
        <v>97.47</v>
      </c>
      <c r="CA7" s="25">
        <v>264.2</v>
      </c>
      <c r="CB7" s="25">
        <v>246.45</v>
      </c>
      <c r="CC7" s="25">
        <v>250.77</v>
      </c>
      <c r="CD7" s="25">
        <v>235.37</v>
      </c>
      <c r="CE7" s="25">
        <v>233.84</v>
      </c>
      <c r="CF7" s="25">
        <v>227.27</v>
      </c>
      <c r="CG7" s="25">
        <v>223.98</v>
      </c>
      <c r="CH7" s="25">
        <v>225.09</v>
      </c>
      <c r="CI7" s="25">
        <v>224.82</v>
      </c>
      <c r="CJ7" s="25">
        <v>230.85</v>
      </c>
      <c r="CK7" s="25">
        <v>174.75</v>
      </c>
      <c r="CL7" s="25">
        <v>43.45</v>
      </c>
      <c r="CM7" s="25">
        <v>43.85</v>
      </c>
      <c r="CN7" s="25">
        <v>44.71</v>
      </c>
      <c r="CO7" s="25">
        <v>43.37</v>
      </c>
      <c r="CP7" s="25">
        <v>42.39</v>
      </c>
      <c r="CQ7" s="25">
        <v>50.29</v>
      </c>
      <c r="CR7" s="25">
        <v>49.64</v>
      </c>
      <c r="CS7" s="25">
        <v>49.38</v>
      </c>
      <c r="CT7" s="25">
        <v>50.09</v>
      </c>
      <c r="CU7" s="25">
        <v>50.1</v>
      </c>
      <c r="CV7" s="25">
        <v>59.97</v>
      </c>
      <c r="CW7" s="25">
        <v>93.08</v>
      </c>
      <c r="CX7" s="25">
        <v>92.17</v>
      </c>
      <c r="CY7" s="25">
        <v>89.33</v>
      </c>
      <c r="CZ7" s="25">
        <v>91.25</v>
      </c>
      <c r="DA7" s="25">
        <v>89.4</v>
      </c>
      <c r="DB7" s="25">
        <v>77.73</v>
      </c>
      <c r="DC7" s="25">
        <v>78.09</v>
      </c>
      <c r="DD7" s="25">
        <v>78.010000000000005</v>
      </c>
      <c r="DE7" s="25">
        <v>77.599999999999994</v>
      </c>
      <c r="DF7" s="25">
        <v>77.3</v>
      </c>
      <c r="DG7" s="25">
        <v>89.76</v>
      </c>
      <c r="DH7" s="25">
        <v>59.89</v>
      </c>
      <c r="DI7" s="25">
        <v>62.01</v>
      </c>
      <c r="DJ7" s="25">
        <v>64</v>
      </c>
      <c r="DK7" s="25">
        <v>66.099999999999994</v>
      </c>
      <c r="DL7" s="25">
        <v>67.760000000000005</v>
      </c>
      <c r="DM7" s="25">
        <v>45.85</v>
      </c>
      <c r="DN7" s="25">
        <v>47.31</v>
      </c>
      <c r="DO7" s="25">
        <v>47.5</v>
      </c>
      <c r="DP7" s="25">
        <v>48.41</v>
      </c>
      <c r="DQ7" s="25">
        <v>50.02</v>
      </c>
      <c r="DR7" s="25">
        <v>51.51</v>
      </c>
      <c r="DS7" s="25">
        <v>6.3</v>
      </c>
      <c r="DT7" s="25">
        <v>6.64</v>
      </c>
      <c r="DU7" s="25">
        <v>6.77</v>
      </c>
      <c r="DV7" s="25">
        <v>9.1199999999999992</v>
      </c>
      <c r="DW7" s="25">
        <v>14.28</v>
      </c>
      <c r="DX7" s="25">
        <v>14.13</v>
      </c>
      <c r="DY7" s="25">
        <v>16.77</v>
      </c>
      <c r="DZ7" s="25">
        <v>17.399999999999999</v>
      </c>
      <c r="EA7" s="25">
        <v>18.64</v>
      </c>
      <c r="EB7" s="25">
        <v>19.510000000000002</v>
      </c>
      <c r="EC7" s="25">
        <v>23.75</v>
      </c>
      <c r="ED7" s="25">
        <v>0</v>
      </c>
      <c r="EE7" s="25">
        <v>0</v>
      </c>
      <c r="EF7" s="25">
        <v>0</v>
      </c>
      <c r="EG7" s="25">
        <v>0</v>
      </c>
      <c r="EH7" s="25">
        <v>0</v>
      </c>
      <c r="EI7" s="25">
        <v>0.52</v>
      </c>
      <c r="EJ7" s="25">
        <v>0.47</v>
      </c>
      <c r="EK7" s="25">
        <v>0.4</v>
      </c>
      <c r="EL7" s="25">
        <v>0.36</v>
      </c>
      <c r="EM7" s="25">
        <v>0.56999999999999995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2024-01-23T06:40:08Z</cp:lastPrinted>
  <dcterms:created xsi:type="dcterms:W3CDTF">2023-12-05T00:47:53Z</dcterms:created>
  <dcterms:modified xsi:type="dcterms:W3CDTF">2024-01-24T04:37:40Z</dcterms:modified>
  <cp:category/>
</cp:coreProperties>
</file>