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2\経営企画課\◎財政運営G\4県市町村課\R05年度\R06.01.16【照会】公営企業に係る経営比較分析表（令和4年度決算）の分析等について\回答\"/>
    </mc:Choice>
  </mc:AlternateContent>
  <workbookProtection workbookAlgorithmName="SHA-512" workbookHashValue="NURJA2VgjtBqOySgTA6CNmPpNIJLxgCOitutUB91keE4DiNwPS4AbmgacBJw5zGCSadjQN7lPouyS8AJ4O4K4w==" workbookSaltValue="PxlB4OyXsCNacOaEZev9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<sst xmlns="http://schemas.openxmlformats.org/spreadsheetml/2006/main" count="231" uniqueCount="114">
  <si>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</si>
  <si>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</si>
  <si>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</si>
  <si>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</si>
  <si>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</si>
  <si>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</si>
  <si>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</si>
  <si>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</si>
  <si>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</si>
  <si>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</si>
  <si>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</si>
  <si>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</si>
  <si>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</si>
  <si>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</si>
  <si>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</si>
  <si>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</si>
  <si>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</si>
  <si>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</si>
  <si>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</si>
  <si>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</si>
  <si>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</si>
  <si>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</si>
  <si>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</si>
  <si>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</si>
  <si>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</si>
  <si>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</si>
  <si>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</si>
  <si>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</si>
  <si>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</si>
  <si>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</si>
  <si>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</si>
  <si>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</si>
  <si>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</si>
  <si>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</si>
  <si>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</si>
  <si>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</si>
  <si>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</si>
  <si>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</si>
  <si>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</si>
  <si>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</si>
  <si>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</si>
  <si>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</si>
  <si>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</si>
  <si>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</si>
  <si>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</si>
  <si>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</si>
  <si>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</si>
  <si>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</si>
  <si>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</si>
  <si>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</si>
  <si>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</si>
  <si>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</si>
  <si>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</si>
  <si>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</si>
  <si>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</si>
  <si>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</si>
  <si>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</si>
  <si>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</si>
  <si>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</si>
  <si>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</si>
  <si>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</si>
  <si>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</si>
  <si>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</si>
  <si>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</si>
  <si>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</si>
  <si>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</si>
  <si>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</si>
  <si>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</si>
  <si>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</si>
  <si>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</si>
  <si>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</si>
  <si>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</si>
  <si>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</si>
  <si>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</si>
  <si>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</si>
  <si>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</si>
  <si>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</si>
  <si>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</si>
  <si>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</si>
  <si>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</si>
  <si>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</si>
  <si>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</si>
  <si>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</si>
  <si>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</si>
  <si>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</si>
  <si>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</si>
  <si>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</si>
  <si>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</si>
  <si>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</si>
  <si>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</si>
  <si>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</si>
  <si>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</si>
  <si>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</si>
  <si>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</si>
  <si>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</si>
  <si>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</si>
  <si>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</si>
  <si>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</si>
  <si>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</si>
  <si>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</si>
  <si>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</si>
  <si>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</si>
  <si>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</si>
  <si>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</si>
  <si>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</si>
  <si>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</si>
  <si>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</si>
  <si>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</si>
  <si>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</si>
  <si>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</si>
  <si>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</si>
  <si>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①経常収支比率は、100％を上回っているが、前年度より8ポイント低下した。これは、給水収益が大幅に減少し、原材料費や動力費の高騰により費用が増加したためである。
②累積欠損金は発生していない。
③流動比率は、100％を超えて安定しており、短期的な債務に対する支払い能力は確保されている。
④企業債残高対給水収益比率は、横ばいとなっており、類似団体平均値と比較すると低い水準にある。
⑤料金回収率は、100％を上回っており、給水収益で、給水に係る費用が賄えている。令和4年度は、給水原価の上昇により、前年度より約9ポイント低下した。
⑥給水原価は、類似団体平均値より高い水準となっている。これは平成21年度までの拡張事業や施設整備により減価償却費が高く、また広域的に事業を行っているため動力費や施設維持のための費用が高くなっているためである。（原材料費や動力費の高騰による費用の増加のため、前年度より約22.7円と例年より大きく上昇した。）
⑦施設利用率は、配水量の減少により年々低くなっており、類似団体平均値と比較しても低い値となっている。今後も配水量は減少すると見込まれるため、施設更新時にはダウンサイジング等を考慮し、施設規模の適正化を図る必要がある。
⑧有収率は、老朽管の更新や漏水調査、水運用管理の適正化などの対策により上昇傾向にある。しかし、当企業団は給水面積が広く管路延長が長い反面、給水密度が低いため効率性は悪く、類似団体平均値より低い水準にある。
</t>
    <phoneticPr fontId="4"/>
  </si>
  <si>
    <t xml:space="preserve">　前年度に比べ、経営状況は悪化しているが、まだ健全な状態といえる状況である。しかし、人口減少が進み、水需要の低下により料金収入が低下し、かつ、動力費や維持管理のための費用が高騰していく中で、老朽施設の更新や耐震化を進めていくことは困難であり、健全な経営状況を保つためにはさらなる効率化が必要である。
　このような状況を踏まえ、令和元年度から10年間の「第4次水道事業総合計画（経営戦略）」の見直しを実施したが、今後も常に経営状況や社会情勢を注視し、経営の安定化を図るために長期的な視点で計画を精査し、効率的・効果的な事業の実施や施設の更新・耐震化を進め、将来にわたり持続可能な事業運営を行うよう努める。
</t>
    <phoneticPr fontId="4"/>
  </si>
  <si>
    <t xml:space="preserve">①有形固定資産減価償却率は、年々上昇傾向にあり施設の老朽化が進んでいる。
②管路経年化率も年々上昇傾向にあるが、類似団体平均値よりやや低い水準となっている。
③管路更新率は、導水管など大口径の基幹管路の更新を優先的に行っているため更新延長が減少し、類似団体平均値より低い水準となった。
　施設や管路の更新は、法定耐用年数ではなく、施設の重要性や設備の状態を踏まえ、予防保全や長寿命化計画などにより、更新年数を延長して使用しており、効率的に活用しながら更新を行っているため、老朽化の状況を示す値は上昇傾向と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</si>
</sst>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0.47</c:v>
                </c:pt>
                <c:pt idx="2">
                  <c:v>0.46</c:v>
                </c:pt>
                <c:pt idx="3">
                  <c:v>0.31</c:v>
                </c:pt>
                <c:pt idx="4">
                  <c:v>0.4</c:v>
                </c:pt>
              </c:numCache>
            </c:numRef>
          </c:val>
          <c:extLst>
            <c:ext xmlns:c16="http://schemas.microsoft.com/office/drawing/2014/chart" uri="{C3380CC4-5D6E-409C-BE32-E72D297353CC}">
              <c16:uniqueId val="{00000000-867C-442B-83FA-CC9A4355CC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0.67</c:v>
                </c:pt>
              </c:numCache>
            </c:numRef>
          </c:val>
          <c:smooth val="0"/>
          <c:extLst>
            <c:ext xmlns:c16="http://schemas.microsoft.com/office/drawing/2014/chart" uri="{C3380CC4-5D6E-409C-BE32-E72D297353CC}">
              <c16:uniqueId val="{00000001-867C-442B-83FA-CC9A4355CC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58.89</c:v>
                </c:pt>
                <c:pt idx="1">
                  <c:v>57.95</c:v>
                </c:pt>
                <c:pt idx="2">
                  <c:v>57.93</c:v>
                </c:pt>
                <c:pt idx="3">
                  <c:v>57.08</c:v>
                </c:pt>
                <c:pt idx="4">
                  <c:v>56.01</c:v>
                </c:pt>
              </c:numCache>
            </c:numRef>
          </c:val>
          <c:extLst>
            <c:ext xmlns:c16="http://schemas.microsoft.com/office/drawing/2014/chart" uri="{C3380CC4-5D6E-409C-BE32-E72D297353CC}">
              <c16:uniqueId val="{00000000-8B01-4C97-BBE7-EFD38CD3EC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61.56</c:v>
                </c:pt>
              </c:numCache>
            </c:numRef>
          </c:val>
          <c:smooth val="0"/>
          <c:extLst>
            <c:ext xmlns:c16="http://schemas.microsoft.com/office/drawing/2014/chart" uri="{C3380CC4-5D6E-409C-BE32-E72D297353CC}">
              <c16:uniqueId val="{00000001-8B01-4C97-BBE7-EFD38CD3EC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89.51</c:v>
                </c:pt>
                <c:pt idx="1">
                  <c:v>90.12</c:v>
                </c:pt>
                <c:pt idx="2">
                  <c:v>90.47</c:v>
                </c:pt>
                <c:pt idx="3">
                  <c:v>90.75</c:v>
                </c:pt>
                <c:pt idx="4">
                  <c:v>90.64</c:v>
                </c:pt>
              </c:numCache>
            </c:numRef>
          </c:val>
          <c:extLst>
            <c:ext xmlns:c16="http://schemas.microsoft.com/office/drawing/2014/chart" uri="{C3380CC4-5D6E-409C-BE32-E72D297353CC}">
              <c16:uniqueId val="{00000000-41A8-43D3-97F4-F12A83FF52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90.11</c:v>
                </c:pt>
              </c:numCache>
            </c:numRef>
          </c:val>
          <c:smooth val="0"/>
          <c:extLst>
            <c:ext xmlns:c16="http://schemas.microsoft.com/office/drawing/2014/chart" uri="{C3380CC4-5D6E-409C-BE32-E72D297353CC}">
              <c16:uniqueId val="{00000001-41A8-43D3-97F4-F12A83FF52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117.92</c:v>
                </c:pt>
                <c:pt idx="1">
                  <c:v>112.9</c:v>
                </c:pt>
                <c:pt idx="2">
                  <c:v>114.09</c:v>
                </c:pt>
                <c:pt idx="3">
                  <c:v>114.33</c:v>
                </c:pt>
                <c:pt idx="4">
                  <c:v>106.44</c:v>
                </c:pt>
              </c:numCache>
            </c:numRef>
          </c:val>
          <c:extLst>
            <c:ext xmlns:c16="http://schemas.microsoft.com/office/drawing/2014/chart" uri="{C3380CC4-5D6E-409C-BE32-E72D297353CC}">
              <c16:uniqueId val="{00000000-5E7C-4203-91AD-1DC0585D13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110.04</c:v>
                </c:pt>
              </c:numCache>
            </c:numRef>
          </c:val>
          <c:smooth val="0"/>
          <c:extLst>
            <c:ext xmlns:c16="http://schemas.microsoft.com/office/drawing/2014/chart" uri="{C3380CC4-5D6E-409C-BE32-E72D297353CC}">
              <c16:uniqueId val="{00000001-5E7C-4203-91AD-1DC0585D13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49.88</c:v>
                </c:pt>
                <c:pt idx="1">
                  <c:v>51.11</c:v>
                </c:pt>
                <c:pt idx="2">
                  <c:v>52.35</c:v>
                </c:pt>
                <c:pt idx="3">
                  <c:v>53.27</c:v>
                </c:pt>
                <c:pt idx="4">
                  <c:v>53.87</c:v>
                </c:pt>
              </c:numCache>
            </c:numRef>
          </c:val>
          <c:extLst>
            <c:ext xmlns:c16="http://schemas.microsoft.com/office/drawing/2014/chart" uri="{C3380CC4-5D6E-409C-BE32-E72D297353CC}">
              <c16:uniqueId val="{00000000-C111-4D6E-817E-C04EA5ECDE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51.49</c:v>
                </c:pt>
              </c:numCache>
            </c:numRef>
          </c:val>
          <c:smooth val="0"/>
          <c:extLst>
            <c:ext xmlns:c16="http://schemas.microsoft.com/office/drawing/2014/chart" uri="{C3380CC4-5D6E-409C-BE32-E72D297353CC}">
              <c16:uniqueId val="{00000001-C111-4D6E-817E-C04EA5ECDE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15.71</c:v>
                </c:pt>
                <c:pt idx="1">
                  <c:v>17.97</c:v>
                </c:pt>
                <c:pt idx="2">
                  <c:v>19.79</c:v>
                </c:pt>
                <c:pt idx="3">
                  <c:v>22.43</c:v>
                </c:pt>
                <c:pt idx="4">
                  <c:v>24.02</c:v>
                </c:pt>
              </c:numCache>
            </c:numRef>
          </c:val>
          <c:extLst>
            <c:ext xmlns:c16="http://schemas.microsoft.com/office/drawing/2014/chart" uri="{C3380CC4-5D6E-409C-BE32-E72D297353CC}">
              <c16:uniqueId val="{00000000-3EFB-495E-83BC-D0C0D28505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25.18</c:v>
                </c:pt>
              </c:numCache>
            </c:numRef>
          </c:val>
          <c:smooth val="0"/>
          <c:extLst>
            <c:ext xmlns:c16="http://schemas.microsoft.com/office/drawing/2014/chart" uri="{C3380CC4-5D6E-409C-BE32-E72D297353CC}">
              <c16:uniqueId val="{00000001-3EFB-495E-83BC-D0C0D28505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D-4F2C-99FD-41FFEB237E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quot;-&quot;">
                  <c:v>0.13</c:v>
                </c:pt>
              </c:numCache>
            </c:numRef>
          </c:val>
          <c:smooth val="0"/>
          <c:extLst>
            <c:ext xmlns:c16="http://schemas.microsoft.com/office/drawing/2014/chart" uri="{C3380CC4-5D6E-409C-BE32-E72D297353CC}">
              <c16:uniqueId val="{00000001-A6ED-4F2C-99FD-41FFEB237E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309.89</c:v>
                </c:pt>
                <c:pt idx="1">
                  <c:v>339.43</c:v>
                </c:pt>
                <c:pt idx="2">
                  <c:v>330.24</c:v>
                </c:pt>
                <c:pt idx="3">
                  <c:v>306.68</c:v>
                </c:pt>
                <c:pt idx="4">
                  <c:v>348.32</c:v>
                </c:pt>
              </c:numCache>
            </c:numRef>
          </c:val>
          <c:extLst>
            <c:ext xmlns:c16="http://schemas.microsoft.com/office/drawing/2014/chart" uri="{C3380CC4-5D6E-409C-BE32-E72D297353CC}">
              <c16:uniqueId val="{00000000-4941-4202-A190-E157F068DF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297.54000000000002</c:v>
                </c:pt>
              </c:numCache>
            </c:numRef>
          </c:val>
          <c:smooth val="0"/>
          <c:extLst>
            <c:ext xmlns:c16="http://schemas.microsoft.com/office/drawing/2014/chart" uri="{C3380CC4-5D6E-409C-BE32-E72D297353CC}">
              <c16:uniqueId val="{00000001-4941-4202-A190-E157F068DF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155.72999999999999</c:v>
                </c:pt>
                <c:pt idx="1">
                  <c:v>149.63999999999999</c:v>
                </c:pt>
                <c:pt idx="2">
                  <c:v>146.81</c:v>
                </c:pt>
                <c:pt idx="3">
                  <c:v>149.55000000000001</c:v>
                </c:pt>
                <c:pt idx="4">
                  <c:v>151.27000000000001</c:v>
                </c:pt>
              </c:numCache>
            </c:numRef>
          </c:val>
          <c:extLst>
            <c:ext xmlns:c16="http://schemas.microsoft.com/office/drawing/2014/chart" uri="{C3380CC4-5D6E-409C-BE32-E72D297353CC}">
              <c16:uniqueId val="{00000000-B504-435A-A94B-E06E9D7619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294.73</c:v>
                </c:pt>
              </c:numCache>
            </c:numRef>
          </c:val>
          <c:smooth val="0"/>
          <c:extLst>
            <c:ext xmlns:c16="http://schemas.microsoft.com/office/drawing/2014/chart" uri="{C3380CC4-5D6E-409C-BE32-E72D297353CC}">
              <c16:uniqueId val="{00000001-B504-435A-A94B-E06E9D7619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115.46</c:v>
                </c:pt>
                <c:pt idx="1">
                  <c:v>109.98</c:v>
                </c:pt>
                <c:pt idx="2">
                  <c:v>111.42</c:v>
                </c:pt>
                <c:pt idx="3">
                  <c:v>110.24</c:v>
                </c:pt>
                <c:pt idx="4">
                  <c:v>100.82</c:v>
                </c:pt>
              </c:numCache>
            </c:numRef>
          </c:val>
          <c:extLst>
            <c:ext xmlns:c16="http://schemas.microsoft.com/office/drawing/2014/chart" uri="{C3380CC4-5D6E-409C-BE32-E72D297353CC}">
              <c16:uniqueId val="{00000000-784F-4AD1-BE50-930DB005C8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99.41</c:v>
                </c:pt>
              </c:numCache>
            </c:numRef>
          </c:val>
          <c:smooth val="0"/>
          <c:extLst>
            <c:ext xmlns:c16="http://schemas.microsoft.com/office/drawing/2014/chart" uri="{C3380CC4-5D6E-409C-BE32-E72D297353CC}">
              <c16:uniqueId val="{00000001-784F-4AD1-BE50-930DB005C8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228.28</c:v>
                </c:pt>
                <c:pt idx="1">
                  <c:v>239.94</c:v>
                </c:pt>
                <c:pt idx="2">
                  <c:v>236.16</c:v>
                </c:pt>
                <c:pt idx="3">
                  <c:v>238.8</c:v>
                </c:pt>
                <c:pt idx="4">
                  <c:v>261.45999999999998</c:v>
                </c:pt>
              </c:numCache>
            </c:numRef>
          </c:val>
          <c:extLst>
            <c:ext xmlns:c16="http://schemas.microsoft.com/office/drawing/2014/chart" uri="{C3380CC4-5D6E-409C-BE32-E72D297353CC}">
              <c16:uniqueId val="{00000000-0220-441F-A833-F0CBD1047D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170.87</c:v>
                </c:pt>
              </c:numCache>
            </c:numRef>
          </c:val>
          <c:smooth val="0"/>
          <c:extLst>
            <c:ext xmlns:c16="http://schemas.microsoft.com/office/drawing/2014/chart" uri="{C3380CC4-5D6E-409C-BE32-E72D297353CC}">
              <c16:uniqueId val="{00000001-0220-441F-A833-F0CBD1047D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八戸圏域水道企業団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その他</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84.99</v>
      </c>
      <c r="J10" s="38"/>
      <c r="K10" s="38"/>
      <c r="L10" s="38"/>
      <c r="M10" s="38"/>
      <c r="N10" s="38"/>
      <c r="O10" s="68"/>
      <c r="P10" s="58">
        <f>データ!$P$6</f>
        <v>95.8</v>
      </c>
      <c r="Q10" s="58"/>
      <c r="R10" s="58"/>
      <c r="S10" s="58"/>
      <c r="T10" s="58"/>
      <c r="U10" s="58"/>
      <c r="V10" s="58"/>
      <c r="W10" s="69">
        <f>データ!$Q$6</f>
        <v>4961</v>
      </c>
      <c r="X10" s="69"/>
      <c r="Y10" s="69"/>
      <c r="Z10" s="69"/>
      <c r="AA10" s="69"/>
      <c r="AB10" s="69"/>
      <c r="AC10" s="69"/>
      <c r="AD10" s="2"/>
      <c r="AE10" s="2"/>
      <c r="AF10" s="2"/>
      <c r="AG10" s="2"/>
      <c r="AH10" s="2"/>
      <c r="AI10" s="2"/>
      <c r="AJ10" s="2"/>
      <c r="AK10" s="2"/>
      <c r="AL10" s="69">
        <f>データ!$U$6</f>
        <v>297228</v>
      </c>
      <c r="AM10" s="69"/>
      <c r="AN10" s="69"/>
      <c r="AO10" s="69"/>
      <c r="AP10" s="69"/>
      <c r="AQ10" s="69"/>
      <c r="AR10" s="69"/>
      <c r="AS10" s="69"/>
      <c r="AT10" s="37">
        <f>データ!$V$6</f>
        <v>473.76</v>
      </c>
      <c r="AU10" s="38"/>
      <c r="AV10" s="38"/>
      <c r="AW10" s="38"/>
      <c r="AX10" s="38"/>
      <c r="AY10" s="38"/>
      <c r="AZ10" s="38"/>
      <c r="BA10" s="38"/>
      <c r="BB10" s="58">
        <f>データ!$W$6</f>
        <v>627.38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uzEQh4/yeOfJifLrfgpbHkVQGkc3xMHhJ2SEaeUMtE/1+XXi7T/BBZSvbT+36hDEwYAoYBsTyMq78ztLMsA1w==" saltValue="c67T8ST8LUKoMnGUy6F8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28711</v>
      </c>
      <c r="D6" s="20">
        <f t="shared" si="3"/>
        <v>46</v>
      </c>
      <c r="E6" s="20">
        <f t="shared" si="3"/>
        <v>1</v>
      </c>
      <c r="F6" s="20">
        <f t="shared" si="3"/>
        <v>0</v>
      </c>
      <c r="G6" s="20">
        <f t="shared" si="3"/>
        <v>1</v>
      </c>
      <c r="H6" s="20" t="str">
        <f t="shared" si="3"/>
        <v>青森県　八戸圏域水道企業団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84.99</v>
      </c>
      <c r="P6" s="21">
        <f t="shared" si="3"/>
        <v>95.8</v>
      </c>
      <c r="Q6" s="21">
        <f t="shared" si="3"/>
        <v>4961</v>
      </c>
      <c r="R6" s="21" t="str">
        <f t="shared" si="3"/>
        <v>-</v>
      </c>
      <c r="S6" s="21" t="str">
        <f t="shared" si="3"/>
        <v>-</v>
      </c>
      <c r="T6" s="21" t="str">
        <f t="shared" si="3"/>
        <v>-</v>
      </c>
      <c r="U6" s="21">
        <f t="shared" si="3"/>
        <v>297228</v>
      </c>
      <c r="V6" s="21">
        <f t="shared" si="3"/>
        <v>473.76</v>
      </c>
      <c r="W6" s="21">
        <f t="shared" si="3"/>
        <v>627.38</v>
      </c>
      <c r="X6" s="22">
        <f>IF(X7="",NA(),X7)</f>
        <v>117.92</v>
      </c>
      <c r="Y6" s="22">
        <f t="shared" ref="Y6:AG6" si="4">IF(Y7="",NA(),Y7)</f>
        <v>112.9</v>
      </c>
      <c r="Z6" s="22">
        <f t="shared" si="4"/>
        <v>114.09</v>
      </c>
      <c r="AA6" s="22">
        <f t="shared" si="4"/>
        <v>114.33</v>
      </c>
      <c r="AB6" s="22">
        <f t="shared" si="4"/>
        <v>106.44</v>
      </c>
      <c r="AC6" s="22">
        <f t="shared" si="4"/>
        <v>115.41</v>
      </c>
      <c r="AD6" s="22">
        <f t="shared" si="4"/>
        <v>113.57</v>
      </c>
      <c r="AE6" s="22">
        <f t="shared" si="4"/>
        <v>112.59</v>
      </c>
      <c r="AF6" s="22">
        <f t="shared" si="4"/>
        <v>113.87</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2">
        <f t="shared" si="5"/>
        <v>0.13</v>
      </c>
      <c r="AS6" s="21" t="str">
        <f>IF(AS7="","",IF(AS7="-","【-】","【"&amp;SUBSTITUTE(TEXT(AS7,"#,##0.00"),"-","△")&amp;"】"))</f>
        <v>【1.34】</v>
      </c>
      <c r="AT6" s="22">
        <f>IF(AT7="",NA(),AT7)</f>
        <v>309.89</v>
      </c>
      <c r="AU6" s="22">
        <f t="shared" ref="AU6:BC6" si="6">IF(AU7="",NA(),AU7)</f>
        <v>339.43</v>
      </c>
      <c r="AV6" s="22">
        <f t="shared" si="6"/>
        <v>330.24</v>
      </c>
      <c r="AW6" s="22">
        <f t="shared" si="6"/>
        <v>306.68</v>
      </c>
      <c r="AX6" s="22">
        <f t="shared" si="6"/>
        <v>348.32</v>
      </c>
      <c r="AY6" s="22">
        <f t="shared" si="6"/>
        <v>258.22000000000003</v>
      </c>
      <c r="AZ6" s="22">
        <f t="shared" si="6"/>
        <v>250.03</v>
      </c>
      <c r="BA6" s="22">
        <f t="shared" si="6"/>
        <v>239.45</v>
      </c>
      <c r="BB6" s="22">
        <f t="shared" si="6"/>
        <v>246.01</v>
      </c>
      <c r="BC6" s="22">
        <f t="shared" si="6"/>
        <v>297.54000000000002</v>
      </c>
      <c r="BD6" s="21" t="str">
        <f>IF(BD7="","",IF(BD7="-","【-】","【"&amp;SUBSTITUTE(TEXT(BD7,"#,##0.00"),"-","△")&amp;"】"))</f>
        <v>【252.29】</v>
      </c>
      <c r="BE6" s="22">
        <f>IF(BE7="",NA(),BE7)</f>
        <v>155.72999999999999</v>
      </c>
      <c r="BF6" s="22">
        <f t="shared" ref="BF6:BN6" si="7">IF(BF7="",NA(),BF7)</f>
        <v>149.63999999999999</v>
      </c>
      <c r="BG6" s="22">
        <f t="shared" si="7"/>
        <v>146.81</v>
      </c>
      <c r="BH6" s="22">
        <f t="shared" si="7"/>
        <v>149.55000000000001</v>
      </c>
      <c r="BI6" s="22">
        <f t="shared" si="7"/>
        <v>151.27000000000001</v>
      </c>
      <c r="BJ6" s="22">
        <f t="shared" si="7"/>
        <v>255.12</v>
      </c>
      <c r="BK6" s="22">
        <f t="shared" si="7"/>
        <v>254.19</v>
      </c>
      <c r="BL6" s="22">
        <f t="shared" si="7"/>
        <v>259.56</v>
      </c>
      <c r="BM6" s="22">
        <f t="shared" si="7"/>
        <v>248.92</v>
      </c>
      <c r="BN6" s="22">
        <f t="shared" si="7"/>
        <v>294.73</v>
      </c>
      <c r="BO6" s="21" t="str">
        <f>IF(BO7="","",IF(BO7="-","【-】","【"&amp;SUBSTITUTE(TEXT(BO7,"#,##0.00"),"-","△")&amp;"】"))</f>
        <v>【268.07】</v>
      </c>
      <c r="BP6" s="22">
        <f>IF(BP7="",NA(),BP7)</f>
        <v>115.46</v>
      </c>
      <c r="BQ6" s="22">
        <f t="shared" ref="BQ6:BY6" si="8">IF(BQ7="",NA(),BQ7)</f>
        <v>109.98</v>
      </c>
      <c r="BR6" s="22">
        <f t="shared" si="8"/>
        <v>111.42</v>
      </c>
      <c r="BS6" s="22">
        <f t="shared" si="8"/>
        <v>110.24</v>
      </c>
      <c r="BT6" s="22">
        <f t="shared" si="8"/>
        <v>100.82</v>
      </c>
      <c r="BU6" s="22">
        <f t="shared" si="8"/>
        <v>109.12</v>
      </c>
      <c r="BV6" s="22">
        <f t="shared" si="8"/>
        <v>107.42</v>
      </c>
      <c r="BW6" s="22">
        <f t="shared" si="8"/>
        <v>105.07</v>
      </c>
      <c r="BX6" s="22">
        <f t="shared" si="8"/>
        <v>107.54</v>
      </c>
      <c r="BY6" s="22">
        <f t="shared" si="8"/>
        <v>99.41</v>
      </c>
      <c r="BZ6" s="21" t="str">
        <f>IF(BZ7="","",IF(BZ7="-","【-】","【"&amp;SUBSTITUTE(TEXT(BZ7,"#,##0.00"),"-","△")&amp;"】"))</f>
        <v>【97.47】</v>
      </c>
      <c r="CA6" s="22">
        <f>IF(CA7="",NA(),CA7)</f>
        <v>228.28</v>
      </c>
      <c r="CB6" s="22">
        <f t="shared" ref="CB6:CJ6" si="9">IF(CB7="",NA(),CB7)</f>
        <v>239.94</v>
      </c>
      <c r="CC6" s="22">
        <f t="shared" si="9"/>
        <v>236.16</v>
      </c>
      <c r="CD6" s="22">
        <f t="shared" si="9"/>
        <v>238.8</v>
      </c>
      <c r="CE6" s="22">
        <f t="shared" si="9"/>
        <v>261.45999999999998</v>
      </c>
      <c r="CF6" s="22">
        <f t="shared" si="9"/>
        <v>153.88</v>
      </c>
      <c r="CG6" s="22">
        <f t="shared" si="9"/>
        <v>157.19</v>
      </c>
      <c r="CH6" s="22">
        <f t="shared" si="9"/>
        <v>153.71</v>
      </c>
      <c r="CI6" s="22">
        <f t="shared" si="9"/>
        <v>155.9</v>
      </c>
      <c r="CJ6" s="22">
        <f t="shared" si="9"/>
        <v>170.87</v>
      </c>
      <c r="CK6" s="21" t="str">
        <f>IF(CK7="","",IF(CK7="-","【-】","【"&amp;SUBSTITUTE(TEXT(CK7,"#,##0.00"),"-","△")&amp;"】"))</f>
        <v>【174.75】</v>
      </c>
      <c r="CL6" s="22">
        <f>IF(CL7="",NA(),CL7)</f>
        <v>58.89</v>
      </c>
      <c r="CM6" s="22">
        <f t="shared" ref="CM6:CU6" si="10">IF(CM7="",NA(),CM7)</f>
        <v>57.95</v>
      </c>
      <c r="CN6" s="22">
        <f t="shared" si="10"/>
        <v>57.93</v>
      </c>
      <c r="CO6" s="22">
        <f t="shared" si="10"/>
        <v>57.08</v>
      </c>
      <c r="CP6" s="22">
        <f t="shared" si="10"/>
        <v>56.01</v>
      </c>
      <c r="CQ6" s="22">
        <f t="shared" si="10"/>
        <v>63.53</v>
      </c>
      <c r="CR6" s="22">
        <f t="shared" si="10"/>
        <v>63.16</v>
      </c>
      <c r="CS6" s="22">
        <f t="shared" si="10"/>
        <v>64.41</v>
      </c>
      <c r="CT6" s="22">
        <f t="shared" si="10"/>
        <v>64.11</v>
      </c>
      <c r="CU6" s="22">
        <f t="shared" si="10"/>
        <v>61.56</v>
      </c>
      <c r="CV6" s="21" t="str">
        <f>IF(CV7="","",IF(CV7="-","【-】","【"&amp;SUBSTITUTE(TEXT(CV7,"#,##0.00"),"-","△")&amp;"】"))</f>
        <v>【59.97】</v>
      </c>
      <c r="CW6" s="22">
        <f>IF(CW7="",NA(),CW7)</f>
        <v>89.51</v>
      </c>
      <c r="CX6" s="22">
        <f t="shared" ref="CX6:DF6" si="11">IF(CX7="",NA(),CX7)</f>
        <v>90.12</v>
      </c>
      <c r="CY6" s="22">
        <f t="shared" si="11"/>
        <v>90.47</v>
      </c>
      <c r="CZ6" s="22">
        <f t="shared" si="11"/>
        <v>90.75</v>
      </c>
      <c r="DA6" s="22">
        <f t="shared" si="11"/>
        <v>90.64</v>
      </c>
      <c r="DB6" s="22">
        <f t="shared" si="11"/>
        <v>91.58</v>
      </c>
      <c r="DC6" s="22">
        <f t="shared" si="11"/>
        <v>91.48</v>
      </c>
      <c r="DD6" s="22">
        <f t="shared" si="11"/>
        <v>91.64</v>
      </c>
      <c r="DE6" s="22">
        <f t="shared" si="11"/>
        <v>92.09</v>
      </c>
      <c r="DF6" s="22">
        <f t="shared" si="11"/>
        <v>90.11</v>
      </c>
      <c r="DG6" s="21" t="str">
        <f>IF(DG7="","",IF(DG7="-","【-】","【"&amp;SUBSTITUTE(TEXT(DG7,"#,##0.00"),"-","△")&amp;"】"))</f>
        <v>【89.76】</v>
      </c>
      <c r="DH6" s="22">
        <f>IF(DH7="",NA(),DH7)</f>
        <v>49.88</v>
      </c>
      <c r="DI6" s="22">
        <f t="shared" ref="DI6:DQ6" si="12">IF(DI7="",NA(),DI7)</f>
        <v>51.11</v>
      </c>
      <c r="DJ6" s="22">
        <f t="shared" si="12"/>
        <v>52.35</v>
      </c>
      <c r="DK6" s="22">
        <f t="shared" si="12"/>
        <v>53.27</v>
      </c>
      <c r="DL6" s="22">
        <f t="shared" si="12"/>
        <v>53.87</v>
      </c>
      <c r="DM6" s="22">
        <f t="shared" si="12"/>
        <v>50.41</v>
      </c>
      <c r="DN6" s="22">
        <f t="shared" si="12"/>
        <v>51.13</v>
      </c>
      <c r="DO6" s="22">
        <f t="shared" si="12"/>
        <v>51.62</v>
      </c>
      <c r="DP6" s="22">
        <f t="shared" si="12"/>
        <v>52.16</v>
      </c>
      <c r="DQ6" s="22">
        <f t="shared" si="12"/>
        <v>51.49</v>
      </c>
      <c r="DR6" s="21" t="str">
        <f>IF(DR7="","",IF(DR7="-","【-】","【"&amp;SUBSTITUTE(TEXT(DR7,"#,##0.00"),"-","△")&amp;"】"))</f>
        <v>【51.51】</v>
      </c>
      <c r="DS6" s="22">
        <f>IF(DS7="",NA(),DS7)</f>
        <v>15.71</v>
      </c>
      <c r="DT6" s="22">
        <f t="shared" ref="DT6:EB6" si="13">IF(DT7="",NA(),DT7)</f>
        <v>17.97</v>
      </c>
      <c r="DU6" s="22">
        <f t="shared" si="13"/>
        <v>19.79</v>
      </c>
      <c r="DV6" s="22">
        <f t="shared" si="13"/>
        <v>22.43</v>
      </c>
      <c r="DW6" s="22">
        <f t="shared" si="13"/>
        <v>24.02</v>
      </c>
      <c r="DX6" s="22">
        <f t="shared" si="13"/>
        <v>20.36</v>
      </c>
      <c r="DY6" s="22">
        <f t="shared" si="13"/>
        <v>22.41</v>
      </c>
      <c r="DZ6" s="22">
        <f t="shared" si="13"/>
        <v>23.68</v>
      </c>
      <c r="EA6" s="22">
        <f t="shared" si="13"/>
        <v>25.76</v>
      </c>
      <c r="EB6" s="22">
        <f t="shared" si="13"/>
        <v>25.18</v>
      </c>
      <c r="EC6" s="21" t="str">
        <f>IF(EC7="","",IF(EC7="-","【-】","【"&amp;SUBSTITUTE(TEXT(EC7,"#,##0.00"),"-","△")&amp;"】"))</f>
        <v>【23.75】</v>
      </c>
      <c r="ED6" s="22">
        <f>IF(ED7="",NA(),ED7)</f>
        <v>0.61</v>
      </c>
      <c r="EE6" s="22">
        <f t="shared" ref="EE6:EM6" si="14">IF(EE7="",NA(),EE7)</f>
        <v>0.47</v>
      </c>
      <c r="EF6" s="22">
        <f t="shared" si="14"/>
        <v>0.46</v>
      </c>
      <c r="EG6" s="22">
        <f t="shared" si="14"/>
        <v>0.31</v>
      </c>
      <c r="EH6" s="22">
        <f t="shared" si="14"/>
        <v>0.4</v>
      </c>
      <c r="EI6" s="22">
        <f t="shared" si="14"/>
        <v>0.75</v>
      </c>
      <c r="EJ6" s="22">
        <f t="shared" si="14"/>
        <v>0.73</v>
      </c>
      <c r="EK6" s="22">
        <f t="shared" si="14"/>
        <v>0.79</v>
      </c>
      <c r="EL6" s="22">
        <f t="shared" si="14"/>
        <v>0.75</v>
      </c>
      <c r="EM6" s="22">
        <f t="shared" si="14"/>
        <v>0.67</v>
      </c>
      <c r="EN6" s="21" t="str">
        <f>IF(EN7="","",IF(EN7="-","【-】","【"&amp;SUBSTITUTE(TEXT(EN7,"#,##0.00"),"-","△")&amp;"】"))</f>
        <v>【0.67】</v>
      </c>
    </row>
    <row r="7" spans="1:144" s="23" customFormat="1" x14ac:dyDescent="0.15">
      <c r="A7" s="15"/>
      <c r="B7" s="24">
        <v>2022</v>
      </c>
      <c r="C7" s="24">
        <v>28711</v>
      </c>
      <c r="D7" s="24">
        <v>46</v>
      </c>
      <c r="E7" s="24">
        <v>1</v>
      </c>
      <c r="F7" s="24">
        <v>0</v>
      </c>
      <c r="G7" s="24">
        <v>1</v>
      </c>
      <c r="H7" s="24" t="s">
        <v>93</v>
      </c>
      <c r="I7" s="24" t="s">
        <v>94</v>
      </c>
      <c r="J7" s="24" t="s">
        <v>95</v>
      </c>
      <c r="K7" s="24" t="s">
        <v>96</v>
      </c>
      <c r="L7" s="24" t="s">
        <v>97</v>
      </c>
      <c r="M7" s="24" t="s">
        <v>98</v>
      </c>
      <c r="N7" s="25" t="s">
        <v>99</v>
      </c>
      <c r="O7" s="25">
        <v>84.99</v>
      </c>
      <c r="P7" s="25">
        <v>95.8</v>
      </c>
      <c r="Q7" s="25">
        <v>4961</v>
      </c>
      <c r="R7" s="25" t="s">
        <v>99</v>
      </c>
      <c r="S7" s="25" t="s">
        <v>99</v>
      </c>
      <c r="T7" s="25" t="s">
        <v>99</v>
      </c>
      <c r="U7" s="25">
        <v>297228</v>
      </c>
      <c r="V7" s="25">
        <v>473.76</v>
      </c>
      <c r="W7" s="25">
        <v>627.38</v>
      </c>
      <c r="X7" s="25">
        <v>117.92</v>
      </c>
      <c r="Y7" s="25">
        <v>112.9</v>
      </c>
      <c r="Z7" s="25">
        <v>114.09</v>
      </c>
      <c r="AA7" s="25">
        <v>114.33</v>
      </c>
      <c r="AB7" s="25">
        <v>106.44</v>
      </c>
      <c r="AC7" s="25">
        <v>115.41</v>
      </c>
      <c r="AD7" s="25">
        <v>113.57</v>
      </c>
      <c r="AE7" s="25">
        <v>112.59</v>
      </c>
      <c r="AF7" s="25">
        <v>113.87</v>
      </c>
      <c r="AG7" s="25">
        <v>110.04</v>
      </c>
      <c r="AH7" s="25">
        <v>108.7</v>
      </c>
      <c r="AI7" s="25">
        <v>0</v>
      </c>
      <c r="AJ7" s="25">
        <v>0</v>
      </c>
      <c r="AK7" s="25">
        <v>0</v>
      </c>
      <c r="AL7" s="25">
        <v>0</v>
      </c>
      <c r="AM7" s="25">
        <v>0</v>
      </c>
      <c r="AN7" s="25">
        <v>0</v>
      </c>
      <c r="AO7" s="25">
        <v>0</v>
      </c>
      <c r="AP7" s="25">
        <v>0</v>
      </c>
      <c r="AQ7" s="25">
        <v>0</v>
      </c>
      <c r="AR7" s="25">
        <v>0.13</v>
      </c>
      <c r="AS7" s="25">
        <v>1.34</v>
      </c>
      <c r="AT7" s="25">
        <v>309.89</v>
      </c>
      <c r="AU7" s="25">
        <v>339.43</v>
      </c>
      <c r="AV7" s="25">
        <v>330.24</v>
      </c>
      <c r="AW7" s="25">
        <v>306.68</v>
      </c>
      <c r="AX7" s="25">
        <v>348.32</v>
      </c>
      <c r="AY7" s="25">
        <v>258.22000000000003</v>
      </c>
      <c r="AZ7" s="25">
        <v>250.03</v>
      </c>
      <c r="BA7" s="25">
        <v>239.45</v>
      </c>
      <c r="BB7" s="25">
        <v>246.01</v>
      </c>
      <c r="BC7" s="25">
        <v>297.54000000000002</v>
      </c>
      <c r="BD7" s="25">
        <v>252.29</v>
      </c>
      <c r="BE7" s="25">
        <v>155.72999999999999</v>
      </c>
      <c r="BF7" s="25">
        <v>149.63999999999999</v>
      </c>
      <c r="BG7" s="25">
        <v>146.81</v>
      </c>
      <c r="BH7" s="25">
        <v>149.55000000000001</v>
      </c>
      <c r="BI7" s="25">
        <v>151.27000000000001</v>
      </c>
      <c r="BJ7" s="25">
        <v>255.12</v>
      </c>
      <c r="BK7" s="25">
        <v>254.19</v>
      </c>
      <c r="BL7" s="25">
        <v>259.56</v>
      </c>
      <c r="BM7" s="25">
        <v>248.92</v>
      </c>
      <c r="BN7" s="25">
        <v>294.73</v>
      </c>
      <c r="BO7" s="25">
        <v>268.07</v>
      </c>
      <c r="BP7" s="25">
        <v>115.46</v>
      </c>
      <c r="BQ7" s="25">
        <v>109.98</v>
      </c>
      <c r="BR7" s="25">
        <v>111.42</v>
      </c>
      <c r="BS7" s="25">
        <v>110.24</v>
      </c>
      <c r="BT7" s="25">
        <v>100.82</v>
      </c>
      <c r="BU7" s="25">
        <v>109.12</v>
      </c>
      <c r="BV7" s="25">
        <v>107.42</v>
      </c>
      <c r="BW7" s="25">
        <v>105.07</v>
      </c>
      <c r="BX7" s="25">
        <v>107.54</v>
      </c>
      <c r="BY7" s="25">
        <v>99.41</v>
      </c>
      <c r="BZ7" s="25">
        <v>97.47</v>
      </c>
      <c r="CA7" s="25">
        <v>228.28</v>
      </c>
      <c r="CB7" s="25">
        <v>239.94</v>
      </c>
      <c r="CC7" s="25">
        <v>236.16</v>
      </c>
      <c r="CD7" s="25">
        <v>238.8</v>
      </c>
      <c r="CE7" s="25">
        <v>261.45999999999998</v>
      </c>
      <c r="CF7" s="25">
        <v>153.88</v>
      </c>
      <c r="CG7" s="25">
        <v>157.19</v>
      </c>
      <c r="CH7" s="25">
        <v>153.71</v>
      </c>
      <c r="CI7" s="25">
        <v>155.9</v>
      </c>
      <c r="CJ7" s="25">
        <v>170.87</v>
      </c>
      <c r="CK7" s="25">
        <v>174.75</v>
      </c>
      <c r="CL7" s="25">
        <v>58.89</v>
      </c>
      <c r="CM7" s="25">
        <v>57.95</v>
      </c>
      <c r="CN7" s="25">
        <v>57.93</v>
      </c>
      <c r="CO7" s="25">
        <v>57.08</v>
      </c>
      <c r="CP7" s="25">
        <v>56.01</v>
      </c>
      <c r="CQ7" s="25">
        <v>63.53</v>
      </c>
      <c r="CR7" s="25">
        <v>63.16</v>
      </c>
      <c r="CS7" s="25">
        <v>64.41</v>
      </c>
      <c r="CT7" s="25">
        <v>64.11</v>
      </c>
      <c r="CU7" s="25">
        <v>61.56</v>
      </c>
      <c r="CV7" s="25">
        <v>59.97</v>
      </c>
      <c r="CW7" s="25">
        <v>89.51</v>
      </c>
      <c r="CX7" s="25">
        <v>90.12</v>
      </c>
      <c r="CY7" s="25">
        <v>90.47</v>
      </c>
      <c r="CZ7" s="25">
        <v>90.75</v>
      </c>
      <c r="DA7" s="25">
        <v>90.64</v>
      </c>
      <c r="DB7" s="25">
        <v>91.58</v>
      </c>
      <c r="DC7" s="25">
        <v>91.48</v>
      </c>
      <c r="DD7" s="25">
        <v>91.64</v>
      </c>
      <c r="DE7" s="25">
        <v>92.09</v>
      </c>
      <c r="DF7" s="25">
        <v>90.11</v>
      </c>
      <c r="DG7" s="25">
        <v>89.76</v>
      </c>
      <c r="DH7" s="25">
        <v>49.88</v>
      </c>
      <c r="DI7" s="25">
        <v>51.11</v>
      </c>
      <c r="DJ7" s="25">
        <v>52.35</v>
      </c>
      <c r="DK7" s="25">
        <v>53.27</v>
      </c>
      <c r="DL7" s="25">
        <v>53.87</v>
      </c>
      <c r="DM7" s="25">
        <v>50.41</v>
      </c>
      <c r="DN7" s="25">
        <v>51.13</v>
      </c>
      <c r="DO7" s="25">
        <v>51.62</v>
      </c>
      <c r="DP7" s="25">
        <v>52.16</v>
      </c>
      <c r="DQ7" s="25">
        <v>51.49</v>
      </c>
      <c r="DR7" s="25">
        <v>51.51</v>
      </c>
      <c r="DS7" s="25">
        <v>15.71</v>
      </c>
      <c r="DT7" s="25">
        <v>17.97</v>
      </c>
      <c r="DU7" s="25">
        <v>19.79</v>
      </c>
      <c r="DV7" s="25">
        <v>22.43</v>
      </c>
      <c r="DW7" s="25">
        <v>24.02</v>
      </c>
      <c r="DX7" s="25">
        <v>20.36</v>
      </c>
      <c r="DY7" s="25">
        <v>22.41</v>
      </c>
      <c r="DZ7" s="25">
        <v>23.68</v>
      </c>
      <c r="EA7" s="25">
        <v>25.76</v>
      </c>
      <c r="EB7" s="25">
        <v>25.18</v>
      </c>
      <c r="EC7" s="25">
        <v>23.75</v>
      </c>
      <c r="ED7" s="25">
        <v>0.61</v>
      </c>
      <c r="EE7" s="25">
        <v>0.47</v>
      </c>
      <c r="EF7" s="25">
        <v>0.46</v>
      </c>
      <c r="EG7" s="25">
        <v>0.31</v>
      </c>
      <c r="EH7" s="25">
        <v>0.4</v>
      </c>
      <c r="EI7" s="25">
        <v>0.75</v>
      </c>
      <c r="EJ7" s="25">
        <v>0.73</v>
      </c>
      <c r="EK7" s="25">
        <v>0.79</v>
      </c>
      <c r="EL7" s="25">
        <v>0.75</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