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suidou036\Desktop\"/>
    </mc:Choice>
  </mc:AlternateContent>
  <xr:revisionPtr revIDLastSave="0" documentId="13_ncr:1_{C5BD770E-9EAF-4528-A594-D1C6EAE588A7}" xr6:coauthVersionLast="36" xr6:coauthVersionMax="36" xr10:uidLastSave="{00000000-0000-0000-0000-000000000000}"/>
  <workbookProtection workbookAlgorithmName="SHA-512" workbookHashValue="94n5dAKnVISspBFlHrDpiuddB+cXRwAx6dzjmFq+9K4gFuBoLUN7Hmn/3erBDvQHS4PNb1qOJHH4im55dsFUsg==" workbookSaltValue="beG6kjcsEUuOzdBl0OnWi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10" i="4"/>
  <c r="BB8" i="4"/>
  <c r="AT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<sst xmlns="http://schemas.openxmlformats.org/spreadsheetml/2006/main" count="236" uniqueCount="117">
  <si>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</si>
  <si>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</si>
  <si>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</si>
  <si>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</si>
  <si>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</si>
  <si>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</si>
  <si>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</si>
  <si>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</si>
  <si>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</si>
  <si>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</si>
  <si>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</si>
  <si>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</si>
  <si>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</si>
  <si>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</si>
  <si>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</si>
  <si>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</si>
  <si>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</si>
  <si>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</si>
  <si>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</si>
  <si>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</si>
  <si>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</si>
  <si>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</si>
  <si>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</si>
  <si>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</si>
  <si>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</si>
  <si>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</si>
  <si>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</si>
  <si>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</si>
  <si>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</si>
  <si>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</si>
  <si>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</si>
  <si>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</si>
  <si>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</si>
  <si>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</si>
  <si>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</si>
  <si>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</si>
  <si>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</si>
  <si>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</si>
  <si>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</si>
  <si>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</si>
  <si>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</si>
  <si>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</si>
  <si>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</si>
  <si>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</si>
  <si>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</si>
  <si>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</si>
  <si>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</si>
  <si>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</si>
  <si>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</si>
  <si>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</si>
  <si>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</si>
  <si>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</si>
  <si>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</si>
  <si>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</si>
  <si>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</si>
  <si>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</si>
  <si>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</si>
  <si>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</si>
  <si>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</si>
  <si>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</si>
  <si>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</si>
  <si>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</si>
  <si>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</si>
  <si>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</si>
  <si>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</si>
  <si>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</si>
  <si>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</si>
  <si>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</si>
  <si>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</si>
  <si>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</si>
  <si>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</si>
  <si>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</si>
  <si>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</si>
  <si>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</si>
  <si>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</si>
  <si>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</si>
  <si>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</si>
  <si>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</si>
  <si>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</si>
  <si>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</si>
  <si>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</si>
  <si>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</si>
  <si>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</si>
  <si>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</si>
  <si>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</si>
  <si>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</si>
  <si>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</si>
  <si>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</si>
  <si>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</si>
  <si>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</si>
  <si>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</si>
  <si>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</si>
  <si>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</si>
  <si>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</si>
  <si>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</si>
  <si>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</si>
  <si>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板柳町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</si>
  <si>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</si>
  <si>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</si>
  <si>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</si>
  <si>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</si>
  <si>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</si>
  <si>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</si>
  <si>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</si>
  <si>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</si>
  <si>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</si>
  <si>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</si>
  <si>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</si>
  <si>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</si>
  <si>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</si>
  <si>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</si>
  <si>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</si>
  <si>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</si>
  <si>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</si>
  <si>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①管渠整備実施量の増大による減価償却費の増加や、流域下水道維持管理負担金の増加といった費用増のため。前年度比2.56％減となったが、健全経営の水準とされる100％を上回っている。
②現在のところ累積欠損金はなく、経営の健全性が図られている。
④企業債残高対事業規模比率は、整備開始が平成２年度からと遅かったため、類似団体と比べ高い状況にある。「汚水処理施設の令和８年度概成」に向け、令和２年度より投資を増額し企業債を活用していることから、上昇傾向にある。
⑤流域下水道維持管理負担金が大幅に増加したため前年に比べ悪化したが、事業に必要な経費を使用料で賄えている状況とされる100％を上回っている。
⑥流域下水道維持管理負担金の増加により上昇してきているが、類似団体と比較すると大きく下回っている。
⑧過疎化による処理区域内人口の減、水洗化人口の減少に伴い、類似団体に比べ低い状況にある。融資あっせん制度等による費用の助成、戸別訪問や印刷物による広報を継続して行い、水洗化率の向上を図っていく。
　将来の経営の健全性を保つためにも、更なる経費回収率の向上、汚水処理原価の低減、並びに水洗化率の向上による、より一層の効率化が求められる。
</t>
    <phoneticPr fontId="4"/>
  </si>
  <si>
    <t>①有形固定資産減価償却率は、現在も未普及解消のため管渠整備を実施していることから、類似団体に比べ高い状況にある。
②③平成２年度から管渠工事を行っており耐用年数を超えた管渠は無いため、改築は行っていない。
　今後は耐用年数を超えることを見据え、長期的な視点で老朽化の進展状況を考慮し、緊急度の高いものから優先順位を付けて補修を実施する。また、ストックマネジメント計画に基づき点検・調査を実施する。</t>
    <phoneticPr fontId="4"/>
  </si>
  <si>
    <t>　現在のところ経営状況は安定しているが、今後は過疎化等による急激な人口減少に伴う使用料収入の減少、施設の改築（更新・長寿命化）に伴う費用の増加が見込まれるため、未収金の回収や維持管理費の削減等、事業運営について十分な検討が必要である。
　また、農業集落排水事業の公営企業会計以降後に、経営戦略を見直す予定である。その際には経費回収率向上に向けたロードマップを作成し、経営の健全化を図るための取組を進めていく。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</si>
</sst>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01-4010-BB79-2FA23B625F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1901-4010-BB79-2FA23B625F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89-4576-AB45-0E5787A212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A789-4576-AB45-0E5787A212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76.989999999999995</c:v>
                </c:pt>
                <c:pt idx="1">
                  <c:v>76.510000000000005</c:v>
                </c:pt>
                <c:pt idx="2">
                  <c:v>76.69</c:v>
                </c:pt>
                <c:pt idx="3">
                  <c:v>75.38</c:v>
                </c:pt>
                <c:pt idx="4">
                  <c:v>73.930000000000007</c:v>
                </c:pt>
              </c:numCache>
            </c:numRef>
          </c:val>
          <c:extLst>
            <c:ext xmlns:c16="http://schemas.microsoft.com/office/drawing/2014/chart" uri="{C3380CC4-5D6E-409C-BE32-E72D297353CC}">
              <c16:uniqueId val="{00000000-6532-4CAB-A4EA-BA36A294C2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6532-4CAB-A4EA-BA36A294C2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109.29</c:v>
                </c:pt>
                <c:pt idx="1">
                  <c:v>113.22</c:v>
                </c:pt>
                <c:pt idx="2">
                  <c:v>117.07</c:v>
                </c:pt>
                <c:pt idx="3">
                  <c:v>116.05</c:v>
                </c:pt>
                <c:pt idx="4">
                  <c:v>113.49</c:v>
                </c:pt>
              </c:numCache>
            </c:numRef>
          </c:val>
          <c:extLst>
            <c:ext xmlns:c16="http://schemas.microsoft.com/office/drawing/2014/chart" uri="{C3380CC4-5D6E-409C-BE32-E72D297353CC}">
              <c16:uniqueId val="{00000000-584A-42E8-A504-63352199E7B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106.83</c:v>
                </c:pt>
                <c:pt idx="1">
                  <c:v>109.21</c:v>
                </c:pt>
                <c:pt idx="2">
                  <c:v>107.81</c:v>
                </c:pt>
                <c:pt idx="3">
                  <c:v>107.54</c:v>
                </c:pt>
                <c:pt idx="4">
                  <c:v>107.19</c:v>
                </c:pt>
              </c:numCache>
            </c:numRef>
          </c:val>
          <c:smooth val="0"/>
          <c:extLst>
            <c:ext xmlns:c16="http://schemas.microsoft.com/office/drawing/2014/chart" uri="{C3380CC4-5D6E-409C-BE32-E72D297353CC}">
              <c16:uniqueId val="{00000001-584A-42E8-A504-63352199E7B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31.76</c:v>
                </c:pt>
                <c:pt idx="1">
                  <c:v>32.99</c:v>
                </c:pt>
                <c:pt idx="2">
                  <c:v>33.24</c:v>
                </c:pt>
                <c:pt idx="3">
                  <c:v>33.520000000000003</c:v>
                </c:pt>
                <c:pt idx="4">
                  <c:v>33.880000000000003</c:v>
                </c:pt>
              </c:numCache>
            </c:numRef>
          </c:val>
          <c:extLst>
            <c:ext xmlns:c16="http://schemas.microsoft.com/office/drawing/2014/chart" uri="{C3380CC4-5D6E-409C-BE32-E72D297353CC}">
              <c16:uniqueId val="{00000000-689F-407F-89C9-64F020EB97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26.06</c:v>
                </c:pt>
                <c:pt idx="1">
                  <c:v>24.1</c:v>
                </c:pt>
                <c:pt idx="2">
                  <c:v>19.93</c:v>
                </c:pt>
                <c:pt idx="3">
                  <c:v>21.94</c:v>
                </c:pt>
                <c:pt idx="4">
                  <c:v>22.89</c:v>
                </c:pt>
              </c:numCache>
            </c:numRef>
          </c:val>
          <c:smooth val="0"/>
          <c:extLst>
            <c:ext xmlns:c16="http://schemas.microsoft.com/office/drawing/2014/chart" uri="{C3380CC4-5D6E-409C-BE32-E72D297353CC}">
              <c16:uniqueId val="{00000001-689F-407F-89C9-64F020EB97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04-475C-BF18-111A84681B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304-475C-BF18-111A84681B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F7-4610-81F8-4FFF6A9AB38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22.02</c:v>
                </c:pt>
                <c:pt idx="1">
                  <c:v>15.73</c:v>
                </c:pt>
                <c:pt idx="2">
                  <c:v>18.2</c:v>
                </c:pt>
                <c:pt idx="3">
                  <c:v>19.059999999999999</c:v>
                </c:pt>
                <c:pt idx="4">
                  <c:v>31.07</c:v>
                </c:pt>
              </c:numCache>
            </c:numRef>
          </c:val>
          <c:smooth val="0"/>
          <c:extLst>
            <c:ext xmlns:c16="http://schemas.microsoft.com/office/drawing/2014/chart" uri="{C3380CC4-5D6E-409C-BE32-E72D297353CC}">
              <c16:uniqueId val="{00000001-92F7-4610-81F8-4FFF6A9AB38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57.31</c:v>
                </c:pt>
                <c:pt idx="1">
                  <c:v>45.64</c:v>
                </c:pt>
                <c:pt idx="2">
                  <c:v>59.92</c:v>
                </c:pt>
                <c:pt idx="3">
                  <c:v>53.02</c:v>
                </c:pt>
                <c:pt idx="4">
                  <c:v>60.4</c:v>
                </c:pt>
              </c:numCache>
            </c:numRef>
          </c:val>
          <c:extLst>
            <c:ext xmlns:c16="http://schemas.microsoft.com/office/drawing/2014/chart" uri="{C3380CC4-5D6E-409C-BE32-E72D297353CC}">
              <c16:uniqueId val="{00000000-AFBB-42EE-B5D0-EC6E1E5D9B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68.040000000000006</c:v>
                </c:pt>
                <c:pt idx="1">
                  <c:v>57.26</c:v>
                </c:pt>
                <c:pt idx="2">
                  <c:v>48.56</c:v>
                </c:pt>
                <c:pt idx="3">
                  <c:v>47.58</c:v>
                </c:pt>
                <c:pt idx="4">
                  <c:v>51.09</c:v>
                </c:pt>
              </c:numCache>
            </c:numRef>
          </c:val>
          <c:smooth val="0"/>
          <c:extLst>
            <c:ext xmlns:c16="http://schemas.microsoft.com/office/drawing/2014/chart" uri="{C3380CC4-5D6E-409C-BE32-E72D297353CC}">
              <c16:uniqueId val="{00000001-AFBB-42EE-B5D0-EC6E1E5D9B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2902.03</c:v>
                </c:pt>
                <c:pt idx="1">
                  <c:v>2856.33</c:v>
                </c:pt>
                <c:pt idx="2">
                  <c:v>2909.32</c:v>
                </c:pt>
                <c:pt idx="3">
                  <c:v>2977.31</c:v>
                </c:pt>
                <c:pt idx="4">
                  <c:v>3065.4</c:v>
                </c:pt>
              </c:numCache>
            </c:numRef>
          </c:val>
          <c:extLst>
            <c:ext xmlns:c16="http://schemas.microsoft.com/office/drawing/2014/chart" uri="{C3380CC4-5D6E-409C-BE32-E72D297353CC}">
              <c16:uniqueId val="{00000000-4E46-47B7-8B79-B4F646801B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4E46-47B7-8B79-B4F646801B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131.47</c:v>
                </c:pt>
                <c:pt idx="1">
                  <c:v>163.96</c:v>
                </c:pt>
                <c:pt idx="2">
                  <c:v>158.83000000000001</c:v>
                </c:pt>
                <c:pt idx="3">
                  <c:v>129.63</c:v>
                </c:pt>
                <c:pt idx="4">
                  <c:v>121.12</c:v>
                </c:pt>
              </c:numCache>
            </c:numRef>
          </c:val>
          <c:extLst>
            <c:ext xmlns:c16="http://schemas.microsoft.com/office/drawing/2014/chart" uri="{C3380CC4-5D6E-409C-BE32-E72D297353CC}">
              <c16:uniqueId val="{00000000-F8E3-418F-A3EC-0853816866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F8E3-418F-A3EC-0853816866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114.09</c:v>
                </c:pt>
                <c:pt idx="1">
                  <c:v>91.63</c:v>
                </c:pt>
                <c:pt idx="2">
                  <c:v>89.39</c:v>
                </c:pt>
                <c:pt idx="3">
                  <c:v>108.68</c:v>
                </c:pt>
                <c:pt idx="4">
                  <c:v>115.8</c:v>
                </c:pt>
              </c:numCache>
            </c:numRef>
          </c:val>
          <c:extLst>
            <c:ext xmlns:c16="http://schemas.microsoft.com/office/drawing/2014/chart" uri="{C3380CC4-5D6E-409C-BE32-E72D297353CC}">
              <c16:uniqueId val="{00000000-8E4E-4873-9484-8DA99F7A91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8E4E-4873-9484-8DA99F7A91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0" zoomScaleNormal="11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青森県　板柳町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12714</v>
      </c>
      <c r="AM8" s="55"/>
      <c r="AN8" s="55"/>
      <c r="AO8" s="55"/>
      <c r="AP8" s="55"/>
      <c r="AQ8" s="55"/>
      <c r="AR8" s="55"/>
      <c r="AS8" s="55"/>
      <c r="AT8" s="54">
        <f>データ!T6</f>
        <v>41.88</v>
      </c>
      <c r="AU8" s="54"/>
      <c r="AV8" s="54"/>
      <c r="AW8" s="54"/>
      <c r="AX8" s="54"/>
      <c r="AY8" s="54"/>
      <c r="AZ8" s="54"/>
      <c r="BA8" s="54"/>
      <c r="BB8" s="54">
        <f>データ!U6</f>
        <v>303.58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47.67</v>
      </c>
      <c r="J10" s="54"/>
      <c r="K10" s="54"/>
      <c r="L10" s="54"/>
      <c r="M10" s="54"/>
      <c r="N10" s="54"/>
      <c r="O10" s="54"/>
      <c r="P10" s="54">
        <f>データ!P6</f>
        <v>60.4</v>
      </c>
      <c r="Q10" s="54"/>
      <c r="R10" s="54"/>
      <c r="S10" s="54"/>
      <c r="T10" s="54"/>
      <c r="U10" s="54"/>
      <c r="V10" s="54"/>
      <c r="W10" s="54">
        <f>データ!Q6</f>
        <v>97.55</v>
      </c>
      <c r="X10" s="54"/>
      <c r="Y10" s="54"/>
      <c r="Z10" s="54"/>
      <c r="AA10" s="54"/>
      <c r="AB10" s="54"/>
      <c r="AC10" s="54"/>
      <c r="AD10" s="55">
        <f>データ!R6</f>
        <v>2920</v>
      </c>
      <c r="AE10" s="55"/>
      <c r="AF10" s="55"/>
      <c r="AG10" s="55"/>
      <c r="AH10" s="55"/>
      <c r="AI10" s="55"/>
      <c r="AJ10" s="55"/>
      <c r="AK10" s="2"/>
      <c r="AL10" s="55">
        <f>データ!V6</f>
        <v>7602</v>
      </c>
      <c r="AM10" s="55"/>
      <c r="AN10" s="55"/>
      <c r="AO10" s="55"/>
      <c r="AP10" s="55"/>
      <c r="AQ10" s="55"/>
      <c r="AR10" s="55"/>
      <c r="AS10" s="55"/>
      <c r="AT10" s="54">
        <f>データ!W6</f>
        <v>3.38</v>
      </c>
      <c r="AU10" s="54"/>
      <c r="AV10" s="54"/>
      <c r="AW10" s="54"/>
      <c r="AX10" s="54"/>
      <c r="AY10" s="54"/>
      <c r="AZ10" s="54"/>
      <c r="BA10" s="54"/>
      <c r="BB10" s="54">
        <f>データ!X6</f>
        <v>2249.11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4dCkkyqEpkdOKGdBggrXpBqZ4oE02Gf6eoYpAZcAkHmmX0cAjEBKX3naLCbwKpdHZoJ6ho+kdSZRij/n44BJA==" saltValue="Qk2DcTetfpjNr8xFC3vG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23817</v>
      </c>
      <c r="D6" s="19">
        <f t="shared" si="3"/>
        <v>46</v>
      </c>
      <c r="E6" s="19">
        <f t="shared" si="3"/>
        <v>17</v>
      </c>
      <c r="F6" s="19">
        <f t="shared" si="3"/>
        <v>1</v>
      </c>
      <c r="G6" s="19">
        <f t="shared" si="3"/>
        <v>0</v>
      </c>
      <c r="H6" s="19" t="str">
        <f t="shared" si="3"/>
        <v>青森県　板柳町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47.67</v>
      </c>
      <c r="P6" s="20">
        <f t="shared" si="3"/>
        <v>60.4</v>
      </c>
      <c r="Q6" s="20">
        <f t="shared" si="3"/>
        <v>97.55</v>
      </c>
      <c r="R6" s="20">
        <f t="shared" si="3"/>
        <v>2920</v>
      </c>
      <c r="S6" s="20">
        <f t="shared" si="3"/>
        <v>12714</v>
      </c>
      <c r="T6" s="20">
        <f t="shared" si="3"/>
        <v>41.88</v>
      </c>
      <c r="U6" s="20">
        <f t="shared" si="3"/>
        <v>303.58</v>
      </c>
      <c r="V6" s="20">
        <f t="shared" si="3"/>
        <v>7602</v>
      </c>
      <c r="W6" s="20">
        <f t="shared" si="3"/>
        <v>3.38</v>
      </c>
      <c r="X6" s="20">
        <f t="shared" si="3"/>
        <v>2249.11</v>
      </c>
      <c r="Y6" s="21">
        <f>IF(Y7="",NA(),Y7)</f>
        <v>109.29</v>
      </c>
      <c r="Z6" s="21">
        <f t="shared" ref="Z6:AH6" si="4">IF(Z7="",NA(),Z7)</f>
        <v>113.22</v>
      </c>
      <c r="AA6" s="21">
        <f t="shared" si="4"/>
        <v>117.07</v>
      </c>
      <c r="AB6" s="21">
        <f t="shared" si="4"/>
        <v>116.05</v>
      </c>
      <c r="AC6" s="21">
        <f t="shared" si="4"/>
        <v>113.49</v>
      </c>
      <c r="AD6" s="21">
        <f t="shared" si="4"/>
        <v>106.83</v>
      </c>
      <c r="AE6" s="21">
        <f t="shared" si="4"/>
        <v>109.21</v>
      </c>
      <c r="AF6" s="21">
        <f t="shared" si="4"/>
        <v>107.81</v>
      </c>
      <c r="AG6" s="21">
        <f t="shared" si="4"/>
        <v>107.54</v>
      </c>
      <c r="AH6" s="21">
        <f t="shared" si="4"/>
        <v>107.19</v>
      </c>
      <c r="AI6" s="20" t="str">
        <f>IF(AI7="","",IF(AI7="-","【-】","【"&amp;SUBSTITUTE(TEXT(AI7,"#,##0.00"),"-","△")&amp;"】"))</f>
        <v>【106.11】</v>
      </c>
      <c r="AJ6" s="20">
        <f>IF(AJ7="",NA(),AJ7)</f>
        <v>0</v>
      </c>
      <c r="AK6" s="20">
        <f t="shared" ref="AK6:AS6" si="5">IF(AK7="",NA(),AK7)</f>
        <v>0</v>
      </c>
      <c r="AL6" s="20">
        <f t="shared" si="5"/>
        <v>0</v>
      </c>
      <c r="AM6" s="20">
        <f t="shared" si="5"/>
        <v>0</v>
      </c>
      <c r="AN6" s="20">
        <f t="shared" si="5"/>
        <v>0</v>
      </c>
      <c r="AO6" s="21">
        <f t="shared" si="5"/>
        <v>22.02</v>
      </c>
      <c r="AP6" s="21">
        <f t="shared" si="5"/>
        <v>15.73</v>
      </c>
      <c r="AQ6" s="21">
        <f t="shared" si="5"/>
        <v>18.2</v>
      </c>
      <c r="AR6" s="21">
        <f t="shared" si="5"/>
        <v>19.059999999999999</v>
      </c>
      <c r="AS6" s="21">
        <f t="shared" si="5"/>
        <v>31.07</v>
      </c>
      <c r="AT6" s="20" t="str">
        <f>IF(AT7="","",IF(AT7="-","【-】","【"&amp;SUBSTITUTE(TEXT(AT7,"#,##0.00"),"-","△")&amp;"】"))</f>
        <v>【3.15】</v>
      </c>
      <c r="AU6" s="21">
        <f>IF(AU7="",NA(),AU7)</f>
        <v>57.31</v>
      </c>
      <c r="AV6" s="21">
        <f t="shared" ref="AV6:BD6" si="6">IF(AV7="",NA(),AV7)</f>
        <v>45.64</v>
      </c>
      <c r="AW6" s="21">
        <f t="shared" si="6"/>
        <v>59.92</v>
      </c>
      <c r="AX6" s="21">
        <f t="shared" si="6"/>
        <v>53.02</v>
      </c>
      <c r="AY6" s="21">
        <f t="shared" si="6"/>
        <v>60.4</v>
      </c>
      <c r="AZ6" s="21">
        <f t="shared" si="6"/>
        <v>68.040000000000006</v>
      </c>
      <c r="BA6" s="21">
        <f t="shared" si="6"/>
        <v>57.26</v>
      </c>
      <c r="BB6" s="21">
        <f t="shared" si="6"/>
        <v>48.56</v>
      </c>
      <c r="BC6" s="21">
        <f t="shared" si="6"/>
        <v>47.58</v>
      </c>
      <c r="BD6" s="21">
        <f t="shared" si="6"/>
        <v>51.09</v>
      </c>
      <c r="BE6" s="20" t="str">
        <f>IF(BE7="","",IF(BE7="-","【-】","【"&amp;SUBSTITUTE(TEXT(BE7,"#,##0.00"),"-","△")&amp;"】"))</f>
        <v>【73.44】</v>
      </c>
      <c r="BF6" s="21">
        <f>IF(BF7="",NA(),BF7)</f>
        <v>2902.03</v>
      </c>
      <c r="BG6" s="21">
        <f t="shared" ref="BG6:BO6" si="7">IF(BG7="",NA(),BG7)</f>
        <v>2856.33</v>
      </c>
      <c r="BH6" s="21">
        <f t="shared" si="7"/>
        <v>2909.32</v>
      </c>
      <c r="BI6" s="21">
        <f t="shared" si="7"/>
        <v>2977.31</v>
      </c>
      <c r="BJ6" s="21">
        <f t="shared" si="7"/>
        <v>3065.4</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131.47</v>
      </c>
      <c r="BR6" s="21">
        <f t="shared" ref="BR6:BZ6" si="8">IF(BR7="",NA(),BR7)</f>
        <v>163.96</v>
      </c>
      <c r="BS6" s="21">
        <f t="shared" si="8"/>
        <v>158.83000000000001</v>
      </c>
      <c r="BT6" s="21">
        <f t="shared" si="8"/>
        <v>129.63</v>
      </c>
      <c r="BU6" s="21">
        <f t="shared" si="8"/>
        <v>121.12</v>
      </c>
      <c r="BV6" s="21">
        <f t="shared" si="8"/>
        <v>78.92</v>
      </c>
      <c r="BW6" s="21">
        <f t="shared" si="8"/>
        <v>74.17</v>
      </c>
      <c r="BX6" s="21">
        <f t="shared" si="8"/>
        <v>79.77</v>
      </c>
      <c r="BY6" s="21">
        <f t="shared" si="8"/>
        <v>79.63</v>
      </c>
      <c r="BZ6" s="21">
        <f t="shared" si="8"/>
        <v>76.78</v>
      </c>
      <c r="CA6" s="20" t="str">
        <f>IF(CA7="","",IF(CA7="-","【-】","【"&amp;SUBSTITUTE(TEXT(CA7,"#,##0.00"),"-","△")&amp;"】"))</f>
        <v>【97.61】</v>
      </c>
      <c r="CB6" s="21">
        <f>IF(CB7="",NA(),CB7)</f>
        <v>114.09</v>
      </c>
      <c r="CC6" s="21">
        <f t="shared" ref="CC6:CK6" si="9">IF(CC7="",NA(),CC7)</f>
        <v>91.63</v>
      </c>
      <c r="CD6" s="21">
        <f t="shared" si="9"/>
        <v>89.39</v>
      </c>
      <c r="CE6" s="21">
        <f t="shared" si="9"/>
        <v>108.68</v>
      </c>
      <c r="CF6" s="21">
        <f t="shared" si="9"/>
        <v>115.8</v>
      </c>
      <c r="CG6" s="21">
        <f t="shared" si="9"/>
        <v>220.31</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49.68</v>
      </c>
      <c r="CS6" s="21">
        <f t="shared" si="10"/>
        <v>49.27</v>
      </c>
      <c r="CT6" s="21">
        <f t="shared" si="10"/>
        <v>49.47</v>
      </c>
      <c r="CU6" s="21">
        <f t="shared" si="10"/>
        <v>48.19</v>
      </c>
      <c r="CV6" s="21">
        <f t="shared" si="10"/>
        <v>47.32</v>
      </c>
      <c r="CW6" s="20" t="str">
        <f>IF(CW7="","",IF(CW7="-","【-】","【"&amp;SUBSTITUTE(TEXT(CW7,"#,##0.00"),"-","△")&amp;"】"))</f>
        <v>【59.10】</v>
      </c>
      <c r="CX6" s="21">
        <f>IF(CX7="",NA(),CX7)</f>
        <v>76.989999999999995</v>
      </c>
      <c r="CY6" s="21">
        <f t="shared" ref="CY6:DG6" si="11">IF(CY7="",NA(),CY7)</f>
        <v>76.510000000000005</v>
      </c>
      <c r="CZ6" s="21">
        <f t="shared" si="11"/>
        <v>76.69</v>
      </c>
      <c r="DA6" s="21">
        <f t="shared" si="11"/>
        <v>75.38</v>
      </c>
      <c r="DB6" s="21">
        <f t="shared" si="11"/>
        <v>73.930000000000007</v>
      </c>
      <c r="DC6" s="21">
        <f t="shared" si="11"/>
        <v>83.35</v>
      </c>
      <c r="DD6" s="21">
        <f t="shared" si="11"/>
        <v>83.16</v>
      </c>
      <c r="DE6" s="21">
        <f t="shared" si="11"/>
        <v>82.06</v>
      </c>
      <c r="DF6" s="21">
        <f t="shared" si="11"/>
        <v>82.26</v>
      </c>
      <c r="DG6" s="21">
        <f t="shared" si="11"/>
        <v>81.33</v>
      </c>
      <c r="DH6" s="20" t="str">
        <f>IF(DH7="","",IF(DH7="-","【-】","【"&amp;SUBSTITUTE(TEXT(DH7,"#,##0.00"),"-","△")&amp;"】"))</f>
        <v>【95.82】</v>
      </c>
      <c r="DI6" s="21">
        <f>IF(DI7="",NA(),DI7)</f>
        <v>31.76</v>
      </c>
      <c r="DJ6" s="21">
        <f t="shared" ref="DJ6:DR6" si="12">IF(DJ7="",NA(),DJ7)</f>
        <v>32.99</v>
      </c>
      <c r="DK6" s="21">
        <f t="shared" si="12"/>
        <v>33.24</v>
      </c>
      <c r="DL6" s="21">
        <f t="shared" si="12"/>
        <v>33.520000000000003</v>
      </c>
      <c r="DM6" s="21">
        <f t="shared" si="12"/>
        <v>33.880000000000003</v>
      </c>
      <c r="DN6" s="21">
        <f t="shared" si="12"/>
        <v>26.06</v>
      </c>
      <c r="DO6" s="21">
        <f t="shared" si="12"/>
        <v>24.1</v>
      </c>
      <c r="DP6" s="21">
        <f t="shared" si="12"/>
        <v>19.93</v>
      </c>
      <c r="DQ6" s="21">
        <f t="shared" si="12"/>
        <v>21.94</v>
      </c>
      <c r="DR6" s="21">
        <f t="shared" si="12"/>
        <v>22.89</v>
      </c>
      <c r="DS6" s="20" t="str">
        <f>IF(DS7="","",IF(DS7="-","【-】","【"&amp;SUBSTITUTE(TEXT(DS7,"#,##0.00"),"-","△")&amp;"】"))</f>
        <v>【39.74】</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【7.62】</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23817</v>
      </c>
      <c r="D7" s="23">
        <v>46</v>
      </c>
      <c r="E7" s="23">
        <v>17</v>
      </c>
      <c r="F7" s="23">
        <v>1</v>
      </c>
      <c r="G7" s="23">
        <v>0</v>
      </c>
      <c r="H7" s="23" t="s">
        <v>96</v>
      </c>
      <c r="I7" s="23" t="s">
        <v>97</v>
      </c>
      <c r="J7" s="23" t="s">
        <v>98</v>
      </c>
      <c r="K7" s="23" t="s">
        <v>99</v>
      </c>
      <c r="L7" s="23" t="s">
        <v>100</v>
      </c>
      <c r="M7" s="23" t="s">
        <v>101</v>
      </c>
      <c r="N7" s="24" t="s">
        <v>102</v>
      </c>
      <c r="O7" s="24">
        <v>47.67</v>
      </c>
      <c r="P7" s="24">
        <v>60.4</v>
      </c>
      <c r="Q7" s="24">
        <v>97.55</v>
      </c>
      <c r="R7" s="24">
        <v>2920</v>
      </c>
      <c r="S7" s="24">
        <v>12714</v>
      </c>
      <c r="T7" s="24">
        <v>41.88</v>
      </c>
      <c r="U7" s="24">
        <v>303.58</v>
      </c>
      <c r="V7" s="24">
        <v>7602</v>
      </c>
      <c r="W7" s="24">
        <v>3.38</v>
      </c>
      <c r="X7" s="24">
        <v>2249.11</v>
      </c>
      <c r="Y7" s="24">
        <v>109.29</v>
      </c>
      <c r="Z7" s="24">
        <v>113.22</v>
      </c>
      <c r="AA7" s="24">
        <v>117.07</v>
      </c>
      <c r="AB7" s="24">
        <v>116.05</v>
      </c>
      <c r="AC7" s="24">
        <v>113.49</v>
      </c>
      <c r="AD7" s="24">
        <v>106.83</v>
      </c>
      <c r="AE7" s="24">
        <v>109.21</v>
      </c>
      <c r="AF7" s="24">
        <v>107.81</v>
      </c>
      <c r="AG7" s="24">
        <v>107.54</v>
      </c>
      <c r="AH7" s="24">
        <v>107.19</v>
      </c>
      <c r="AI7" s="24">
        <v>106.11</v>
      </c>
      <c r="AJ7" s="24">
        <v>0</v>
      </c>
      <c r="AK7" s="24">
        <v>0</v>
      </c>
      <c r="AL7" s="24">
        <v>0</v>
      </c>
      <c r="AM7" s="24">
        <v>0</v>
      </c>
      <c r="AN7" s="24">
        <v>0</v>
      </c>
      <c r="AO7" s="24">
        <v>22.02</v>
      </c>
      <c r="AP7" s="24">
        <v>15.73</v>
      </c>
      <c r="AQ7" s="24">
        <v>18.2</v>
      </c>
      <c r="AR7" s="24">
        <v>19.059999999999999</v>
      </c>
      <c r="AS7" s="24">
        <v>31.07</v>
      </c>
      <c r="AT7" s="24">
        <v>3.15</v>
      </c>
      <c r="AU7" s="24">
        <v>57.31</v>
      </c>
      <c r="AV7" s="24">
        <v>45.64</v>
      </c>
      <c r="AW7" s="24">
        <v>59.92</v>
      </c>
      <c r="AX7" s="24">
        <v>53.02</v>
      </c>
      <c r="AY7" s="24">
        <v>60.4</v>
      </c>
      <c r="AZ7" s="24">
        <v>68.040000000000006</v>
      </c>
      <c r="BA7" s="24">
        <v>57.26</v>
      </c>
      <c r="BB7" s="24">
        <v>48.56</v>
      </c>
      <c r="BC7" s="24">
        <v>47.58</v>
      </c>
      <c r="BD7" s="24">
        <v>51.09</v>
      </c>
      <c r="BE7" s="24">
        <v>73.44</v>
      </c>
      <c r="BF7" s="24">
        <v>2902.03</v>
      </c>
      <c r="BG7" s="24">
        <v>2856.33</v>
      </c>
      <c r="BH7" s="24">
        <v>2909.32</v>
      </c>
      <c r="BI7" s="24">
        <v>2977.31</v>
      </c>
      <c r="BJ7" s="24">
        <v>3065.4</v>
      </c>
      <c r="BK7" s="24">
        <v>1048.23</v>
      </c>
      <c r="BL7" s="24">
        <v>1130.42</v>
      </c>
      <c r="BM7" s="24">
        <v>1245.0999999999999</v>
      </c>
      <c r="BN7" s="24">
        <v>1108.8</v>
      </c>
      <c r="BO7" s="24">
        <v>1194.56</v>
      </c>
      <c r="BP7" s="24">
        <v>652.82000000000005</v>
      </c>
      <c r="BQ7" s="24">
        <v>131.47</v>
      </c>
      <c r="BR7" s="24">
        <v>163.96</v>
      </c>
      <c r="BS7" s="24">
        <v>158.83000000000001</v>
      </c>
      <c r="BT7" s="24">
        <v>129.63</v>
      </c>
      <c r="BU7" s="24">
        <v>121.12</v>
      </c>
      <c r="BV7" s="24">
        <v>78.92</v>
      </c>
      <c r="BW7" s="24">
        <v>74.17</v>
      </c>
      <c r="BX7" s="24">
        <v>79.77</v>
      </c>
      <c r="BY7" s="24">
        <v>79.63</v>
      </c>
      <c r="BZ7" s="24">
        <v>76.78</v>
      </c>
      <c r="CA7" s="24">
        <v>97.61</v>
      </c>
      <c r="CB7" s="24">
        <v>114.09</v>
      </c>
      <c r="CC7" s="24">
        <v>91.63</v>
      </c>
      <c r="CD7" s="24">
        <v>89.39</v>
      </c>
      <c r="CE7" s="24">
        <v>108.68</v>
      </c>
      <c r="CF7" s="24">
        <v>115.8</v>
      </c>
      <c r="CG7" s="24">
        <v>220.31</v>
      </c>
      <c r="CH7" s="24">
        <v>230.95</v>
      </c>
      <c r="CI7" s="24">
        <v>214.56</v>
      </c>
      <c r="CJ7" s="24">
        <v>213.66</v>
      </c>
      <c r="CK7" s="24">
        <v>224.31</v>
      </c>
      <c r="CL7" s="24">
        <v>138.29</v>
      </c>
      <c r="CM7" s="24" t="s">
        <v>102</v>
      </c>
      <c r="CN7" s="24" t="s">
        <v>102</v>
      </c>
      <c r="CO7" s="24" t="s">
        <v>102</v>
      </c>
      <c r="CP7" s="24" t="s">
        <v>102</v>
      </c>
      <c r="CQ7" s="24" t="s">
        <v>102</v>
      </c>
      <c r="CR7" s="24">
        <v>49.68</v>
      </c>
      <c r="CS7" s="24">
        <v>49.27</v>
      </c>
      <c r="CT7" s="24">
        <v>49.47</v>
      </c>
      <c r="CU7" s="24">
        <v>48.19</v>
      </c>
      <c r="CV7" s="24">
        <v>47.32</v>
      </c>
      <c r="CW7" s="24">
        <v>59.1</v>
      </c>
      <c r="CX7" s="24">
        <v>76.989999999999995</v>
      </c>
      <c r="CY7" s="24">
        <v>76.510000000000005</v>
      </c>
      <c r="CZ7" s="24">
        <v>76.69</v>
      </c>
      <c r="DA7" s="24">
        <v>75.38</v>
      </c>
      <c r="DB7" s="24">
        <v>73.930000000000007</v>
      </c>
      <c r="DC7" s="24">
        <v>83.35</v>
      </c>
      <c r="DD7" s="24">
        <v>83.16</v>
      </c>
      <c r="DE7" s="24">
        <v>82.06</v>
      </c>
      <c r="DF7" s="24">
        <v>82.26</v>
      </c>
      <c r="DG7" s="24">
        <v>81.33</v>
      </c>
      <c r="DH7" s="24">
        <v>95.82</v>
      </c>
      <c r="DI7" s="24">
        <v>31.76</v>
      </c>
      <c r="DJ7" s="24">
        <v>32.99</v>
      </c>
      <c r="DK7" s="24">
        <v>33.24</v>
      </c>
      <c r="DL7" s="24">
        <v>33.520000000000003</v>
      </c>
      <c r="DM7" s="24">
        <v>33.880000000000003</v>
      </c>
      <c r="DN7" s="24">
        <v>26.06</v>
      </c>
      <c r="DO7" s="24">
        <v>24.1</v>
      </c>
      <c r="DP7" s="24">
        <v>19.93</v>
      </c>
      <c r="DQ7" s="24">
        <v>21.94</v>
      </c>
      <c r="DR7" s="24">
        <v>22.89</v>
      </c>
      <c r="DS7" s="24">
        <v>39.74</v>
      </c>
      <c r="DT7" s="24">
        <v>0</v>
      </c>
      <c r="DU7" s="24">
        <v>0</v>
      </c>
      <c r="DV7" s="24">
        <v>0</v>
      </c>
      <c r="DW7" s="24">
        <v>0</v>
      </c>
      <c r="DX7" s="24">
        <v>0</v>
      </c>
      <c r="DY7" s="24">
        <v>0</v>
      </c>
      <c r="DZ7" s="24">
        <v>0</v>
      </c>
      <c r="EA7" s="24">
        <v>0</v>
      </c>
      <c r="EB7" s="24">
        <v>0</v>
      </c>
      <c r="EC7" s="24">
        <v>0</v>
      </c>
      <c r="ED7" s="24">
        <v>7.62</v>
      </c>
      <c r="EE7" s="24">
        <v>0</v>
      </c>
      <c r="EF7" s="24">
        <v>0</v>
      </c>
      <c r="EG7" s="24">
        <v>0</v>
      </c>
      <c r="EH7" s="24">
        <v>0</v>
      </c>
      <c r="EI7" s="24">
        <v>0</v>
      </c>
      <c r="EJ7" s="24">
        <v>0.12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2024-01-24T01:03:52Z</cp:lastPrinted>
  <dcterms:created xsi:type="dcterms:W3CDTF">2023-12-12T00:42:23Z</dcterms:created>
  <dcterms:modified xsi:type="dcterms:W3CDTF">2024-01-24T01:05:36Z</dcterms:modified>
  <cp:category/>
</cp:coreProperties>
</file>