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ts-xel63a\share\2下水道係\け_経営分析\R04経営比較分析表\【農業集落排水事業】2022_023817_47_1718\"/>
    </mc:Choice>
  </mc:AlternateContent>
  <xr:revisionPtr revIDLastSave="0" documentId="13_ncr:1_{6AC32015-906E-4177-AA6B-02AF9E8401EB}" xr6:coauthVersionLast="36" xr6:coauthVersionMax="36" xr10:uidLastSave="{00000000-0000-0000-0000-000000000000}"/>
  <workbookProtection workbookAlgorithmName="SHA-512" workbookHashValue="nDBU8bFv2K7DffHZuwp5hSEPY4fYkocVimsKpDUN3zCjcBQ57TymyZWaoROu/SWA4UXrrDcrLYxR1UzGivkjhg==" workbookSaltValue="lqoZmSYcOGjxyTg0W9umf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<sst xmlns="http://schemas.openxmlformats.org/spreadsheetml/2006/main" count="236" uniqueCount="120">
  <si>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</si>
  <si>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</si>
  <si>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</si>
  <si>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</si>
  <si>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</si>
  <si>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</si>
  <si>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</si>
  <si>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</si>
  <si>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</si>
  <si>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</si>
  <si>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</si>
  <si>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</si>
  <si>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</si>
  <si>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</si>
  <si>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</si>
  <si>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</si>
  <si>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</si>
  <si>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</si>
  <si>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</si>
  <si>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</si>
  <si>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</si>
  <si>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</si>
  <si>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</si>
  <si>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</si>
  <si>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</si>
  <si>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</si>
  <si>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</si>
  <si>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</si>
  <si>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</si>
  <si>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</si>
  <si>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</si>
  <si>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</si>
  <si>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</si>
  <si>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</si>
  <si>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</si>
  <si>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</si>
  <si>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</si>
  <si>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</si>
  <si>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</si>
  <si>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</si>
  <si>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</si>
  <si>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</si>
  <si>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</si>
  <si>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</si>
  <si>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</si>
  <si>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</si>
  <si>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</si>
  <si>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</si>
  <si>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</si>
  <si>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</si>
  <si>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</si>
  <si>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</si>
  <si>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</si>
  <si>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</si>
  <si>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</si>
  <si>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</si>
  <si>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</si>
  <si>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</si>
  <si>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</si>
  <si>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</si>
  <si>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</si>
  <si>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</si>
  <si>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</si>
  <si>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</si>
  <si>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</si>
  <si>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</si>
  <si>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</si>
  <si>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</si>
  <si>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</si>
  <si>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</si>
  <si>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</si>
  <si>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</si>
  <si>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</si>
  <si>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</si>
  <si>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</si>
  <si>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</si>
  <si>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</si>
  <si>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</si>
  <si>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</si>
  <si>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</si>
  <si>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</si>
  <si>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</si>
  <si>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</si>
  <si>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</si>
  <si>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</si>
  <si>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</si>
  <si>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</si>
  <si>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</si>
  <si>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</si>
  <si>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</si>
  <si>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</si>
  <si>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</si>
  <si>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</si>
  <si>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</si>
  <si>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</si>
  <si>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</si>
  <si>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</si>
  <si>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</si>
  <si>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</si>
  <si>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</si>
  <si>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</si>
  <si>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</si>
  <si>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</si>
  <si>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</si>
  <si>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</si>
  <si>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</si>
  <si>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</si>
  <si>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</si>
  <si>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</si>
  <si>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</si>
  <si>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</si>
  <si>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</si>
  <si>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</si>
  <si>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</si>
  <si>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</si>
  <si>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</si>
  <si>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</si>
  <si>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過疎化等（←社会減（転出等）かと思われる。）による急激な人口減少に伴う使用料収入の減少、及び施設の改築（更新・長寿命化）による費用の増加が見込まれるため、未収金の回収、維持管理費の削減等、事業運営について十分な検討が必要である。
　そのことから、公営企業会計への移行に併せて、長期的な基本計画である経営戦略の改定を実施し、経営の健全化を図るための取組を進めていく。</t>
    <rPh sb="124" eb="126">
      <t>コウエイ</t>
    </rPh>
    <rPh sb="126" eb="128">
      <t>キギョウ</t>
    </rPh>
    <rPh sb="128" eb="130">
      <t>カイケイ</t>
    </rPh>
    <rPh sb="132" eb="134">
      <t>イコウ</t>
    </rPh>
    <rPh sb="135" eb="136">
      <t>アワ</t>
    </rPh>
    <phoneticPr fontId="4"/>
  </si>
  <si>
    <t>　現状では、公営企業会計を適用していないため、「①有形固定資産減価償却率」や「②管渠老朽化率」による分析はできない。　
　また、「③管渠改善率」については、当町では平成14年から管渠工事を行っており、耐用年数を超えた管渠は無く、改築はない。</t>
    <rPh sb="66" eb="68">
      <t>カンキョ</t>
    </rPh>
    <rPh sb="68" eb="70">
      <t>カイゼン</t>
    </rPh>
    <rPh sb="70" eb="71">
      <t>リツ</t>
    </rPh>
    <rPh sb="78" eb="80">
      <t>トウチョウ</t>
    </rPh>
    <phoneticPr fontId="4"/>
  </si>
  <si>
    <t xml:space="preserve">
　収益的収支比率は、平成30年度までは、100％前後で横ばいとなっていたが、令和元年度より法改正による施設改修を行っており、令和2年度では89％に減少している。令和4年度においても同規模の施設改修の他、大規模な処理施設の修繕工事を行っているにもかかわらず収益的収支比率が97％と増加している。要因としては令和4年度において施行していた処理施設の施設修繕工事の翌年度への明許繰越により、R4年度において一時的に収入に対する費用の割合が減少したためである。
　経費回収率が100％を下回っており、現在のところ、使用料収入以外の収入（一般会計繰入金）により経営の安定が図られている。
　施設利用率及び水洗化率については、年々増加しているものの、過疎化（←社会減（転出等）かと思われる。）による処理区内人口の減、水洗化人口の減に伴い、加入率が類似団体と比較し、低い状況にある。
　このことから、今後は未収金の回収、新規加入者を増やすための取組、使用料金の見直し等を進めていく必要がある。</t>
    <rPh sb="81" eb="83">
      <t>レイワ</t>
    </rPh>
    <rPh sb="84" eb="86">
      <t>ネンド</t>
    </rPh>
    <rPh sb="91" eb="94">
      <t>ドウキボ</t>
    </rPh>
    <rPh sb="95" eb="97">
      <t>シセツ</t>
    </rPh>
    <rPh sb="97" eb="99">
      <t>カイシュウ</t>
    </rPh>
    <rPh sb="100" eb="101">
      <t>ホカ</t>
    </rPh>
    <rPh sb="102" eb="105">
      <t>ダイキボ</t>
    </rPh>
    <rPh sb="106" eb="108">
      <t>ショリ</t>
    </rPh>
    <rPh sb="108" eb="110">
      <t>シセツ</t>
    </rPh>
    <rPh sb="111" eb="113">
      <t>シュウゼン</t>
    </rPh>
    <rPh sb="113" eb="115">
      <t>コウジ</t>
    </rPh>
    <rPh sb="116" eb="117">
      <t>オコナ</t>
    </rPh>
    <rPh sb="128" eb="131">
      <t>シュウエキテキ</t>
    </rPh>
    <rPh sb="131" eb="133">
      <t>シュウシ</t>
    </rPh>
    <rPh sb="133" eb="135">
      <t>ヒリツ</t>
    </rPh>
    <rPh sb="140" eb="142">
      <t>ゾウカ</t>
    </rPh>
    <rPh sb="147" eb="149">
      <t>ヨウイン</t>
    </rPh>
    <rPh sb="153" eb="155">
      <t>レイワ</t>
    </rPh>
    <rPh sb="156" eb="158">
      <t>ネンド</t>
    </rPh>
    <rPh sb="162" eb="164">
      <t>セコウ</t>
    </rPh>
    <rPh sb="168" eb="170">
      <t>ショリ</t>
    </rPh>
    <rPh sb="170" eb="172">
      <t>シセツ</t>
    </rPh>
    <rPh sb="173" eb="175">
      <t>シセツ</t>
    </rPh>
    <rPh sb="175" eb="177">
      <t>シュウゼン</t>
    </rPh>
    <rPh sb="177" eb="179">
      <t>コウジ</t>
    </rPh>
    <rPh sb="180" eb="183">
      <t>ヨクネンド</t>
    </rPh>
    <rPh sb="185" eb="186">
      <t>メイ</t>
    </rPh>
    <rPh sb="186" eb="187">
      <t>キョ</t>
    </rPh>
    <rPh sb="187" eb="189">
      <t>クリコシ</t>
    </rPh>
    <rPh sb="195" eb="197">
      <t>ネンド</t>
    </rPh>
    <rPh sb="201" eb="204">
      <t>イチジテキ</t>
    </rPh>
    <rPh sb="205" eb="207">
      <t>シュウニュウ</t>
    </rPh>
    <rPh sb="208" eb="209">
      <t>タイ</t>
    </rPh>
    <rPh sb="211" eb="213">
      <t>ヒヨウ</t>
    </rPh>
    <rPh sb="214" eb="216">
      <t>ワリアイ</t>
    </rPh>
    <rPh sb="217" eb="21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</si>
</sst>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D3-43C0-A716-768EBFE80E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0.04</c:v>
                </c:pt>
                <c:pt idx="1">
                  <c:v>0</c:v>
                </c:pt>
                <c:pt idx="2">
                  <c:v>0</c:v>
                </c:pt>
                <c:pt idx="3" formatCode="#,##0.00;&quot;△&quot;#,##0.00;&quot;-&quot;">
                  <c:v>0.05</c:v>
                </c:pt>
                <c:pt idx="4" formatCode="#,##0.00;&quot;△&quot;#,##0.00;&quot;-&quot;">
                  <c:v>0.03</c:v>
                </c:pt>
              </c:numCache>
            </c:numRef>
          </c:val>
          <c:smooth val="0"/>
          <c:extLst>
            <c:ext xmlns:c16="http://schemas.microsoft.com/office/drawing/2014/chart" uri="{C3380CC4-5D6E-409C-BE32-E72D297353CC}">
              <c16:uniqueId val="{00000001-E4D3-43C0-A716-768EBFE80E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98.55</c:v>
                </c:pt>
                <c:pt idx="1">
                  <c:v>93.48</c:v>
                </c:pt>
                <c:pt idx="2">
                  <c:v>89.23</c:v>
                </c:pt>
                <c:pt idx="3">
                  <c:v>95.94</c:v>
                </c:pt>
                <c:pt idx="4">
                  <c:v>97.42</c:v>
                </c:pt>
              </c:numCache>
            </c:numRef>
          </c:val>
          <c:extLst>
            <c:ext xmlns:c16="http://schemas.microsoft.com/office/drawing/2014/chart" uri="{C3380CC4-5D6E-409C-BE32-E72D297353CC}">
              <c16:uniqueId val="{00000000-B17B-45C4-80AF-5361994B00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B-45C4-80AF-5361994B00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8C-43D8-A382-7653CAA427D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C-43D8-A382-7653CAA427D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CE-4C94-8EC1-454BFD94B7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CE-4C94-8EC1-454BFD94B7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35-471C-984A-91CAEE0DB8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35-471C-984A-91CAEE0DB8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2-4949-8209-6973AD8AEEB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2-4949-8209-6973AD8AEEB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0B-4B70-9155-81586245E8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713.28</c:v>
                </c:pt>
                <c:pt idx="1">
                  <c:v>673.08</c:v>
                </c:pt>
                <c:pt idx="2">
                  <c:v>746.98</c:v>
                </c:pt>
                <c:pt idx="3">
                  <c:v>791.76</c:v>
                </c:pt>
                <c:pt idx="4">
                  <c:v>900.82</c:v>
                </c:pt>
              </c:numCache>
            </c:numRef>
          </c:val>
          <c:smooth val="0"/>
          <c:extLst>
            <c:ext xmlns:c16="http://schemas.microsoft.com/office/drawing/2014/chart" uri="{C3380CC4-5D6E-409C-BE32-E72D297353CC}">
              <c16:uniqueId val="{00000001-E20B-4B70-9155-81586245E8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48.63</c:v>
                </c:pt>
                <c:pt idx="1">
                  <c:v>57.9</c:v>
                </c:pt>
                <c:pt idx="2">
                  <c:v>49.3</c:v>
                </c:pt>
                <c:pt idx="3">
                  <c:v>47.18</c:v>
                </c:pt>
                <c:pt idx="4">
                  <c:v>36.020000000000003</c:v>
                </c:pt>
              </c:numCache>
            </c:numRef>
          </c:val>
          <c:extLst>
            <c:ext xmlns:c16="http://schemas.microsoft.com/office/drawing/2014/chart" uri="{C3380CC4-5D6E-409C-BE32-E72D297353CC}">
              <c16:uniqueId val="{00000000-F03A-4582-BFA4-AD856D8C949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40.75</c:v>
                </c:pt>
                <c:pt idx="1">
                  <c:v>42.44</c:v>
                </c:pt>
                <c:pt idx="2">
                  <c:v>40.49</c:v>
                </c:pt>
                <c:pt idx="3">
                  <c:v>56.26</c:v>
                </c:pt>
                <c:pt idx="4">
                  <c:v>52.94</c:v>
                </c:pt>
              </c:numCache>
            </c:numRef>
          </c:val>
          <c:smooth val="0"/>
          <c:extLst>
            <c:ext xmlns:c16="http://schemas.microsoft.com/office/drawing/2014/chart" uri="{C3380CC4-5D6E-409C-BE32-E72D297353CC}">
              <c16:uniqueId val="{00000001-F03A-4582-BFA4-AD856D8C949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313.76</c:v>
                </c:pt>
                <c:pt idx="1">
                  <c:v>269.44</c:v>
                </c:pt>
                <c:pt idx="2">
                  <c:v>319.75</c:v>
                </c:pt>
                <c:pt idx="3">
                  <c:v>336.99</c:v>
                </c:pt>
                <c:pt idx="4">
                  <c:v>433.65</c:v>
                </c:pt>
              </c:numCache>
            </c:numRef>
          </c:val>
          <c:extLst>
            <c:ext xmlns:c16="http://schemas.microsoft.com/office/drawing/2014/chart" uri="{C3380CC4-5D6E-409C-BE32-E72D297353CC}">
              <c16:uniqueId val="{00000000-AAEC-47C0-A626-BF339C58FB4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311.70999999999998</c:v>
                </c:pt>
                <c:pt idx="1">
                  <c:v>284.54000000000002</c:v>
                </c:pt>
                <c:pt idx="2">
                  <c:v>274.54000000000002</c:v>
                </c:pt>
                <c:pt idx="3">
                  <c:v>282.08999999999997</c:v>
                </c:pt>
                <c:pt idx="4">
                  <c:v>303.27999999999997</c:v>
                </c:pt>
              </c:numCache>
            </c:numRef>
          </c:val>
          <c:smooth val="0"/>
          <c:extLst>
            <c:ext xmlns:c16="http://schemas.microsoft.com/office/drawing/2014/chart" uri="{C3380CC4-5D6E-409C-BE32-E72D297353CC}">
              <c16:uniqueId val="{00000001-AAEC-47C0-A626-BF339C58FB4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28.63</c:v>
                </c:pt>
                <c:pt idx="1">
                  <c:v>29.25</c:v>
                </c:pt>
                <c:pt idx="2">
                  <c:v>34.65</c:v>
                </c:pt>
                <c:pt idx="3">
                  <c:v>34.31</c:v>
                </c:pt>
                <c:pt idx="4">
                  <c:v>34.65</c:v>
                </c:pt>
              </c:numCache>
            </c:numRef>
          </c:val>
          <c:extLst>
            <c:ext xmlns:c16="http://schemas.microsoft.com/office/drawing/2014/chart" uri="{C3380CC4-5D6E-409C-BE32-E72D297353CC}">
              <c16:uniqueId val="{00000000-29DD-4C9E-BA57-4C255247F9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43.38</c:v>
                </c:pt>
                <c:pt idx="1">
                  <c:v>42.33</c:v>
                </c:pt>
                <c:pt idx="2">
                  <c:v>41.66</c:v>
                </c:pt>
                <c:pt idx="3">
                  <c:v>66.53</c:v>
                </c:pt>
                <c:pt idx="4">
                  <c:v>52.35</c:v>
                </c:pt>
              </c:numCache>
            </c:numRef>
          </c:val>
          <c:smooth val="0"/>
          <c:extLst>
            <c:ext xmlns:c16="http://schemas.microsoft.com/office/drawing/2014/chart" uri="{C3380CC4-5D6E-409C-BE32-E72D297353CC}">
              <c16:uniqueId val="{00000001-29DD-4C9E-BA57-4C255247F9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55.31</c:v>
                </c:pt>
                <c:pt idx="1">
                  <c:v>55.56</c:v>
                </c:pt>
                <c:pt idx="2">
                  <c:v>59.63</c:v>
                </c:pt>
                <c:pt idx="3">
                  <c:v>60.88</c:v>
                </c:pt>
                <c:pt idx="4">
                  <c:v>62.1</c:v>
                </c:pt>
              </c:numCache>
            </c:numRef>
          </c:val>
          <c:extLst>
            <c:ext xmlns:c16="http://schemas.microsoft.com/office/drawing/2014/chart" uri="{C3380CC4-5D6E-409C-BE32-E72D297353CC}">
              <c16:uniqueId val="{00000000-FD59-4C2C-BA8B-C495ADE3A9B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62.02</c:v>
                </c:pt>
                <c:pt idx="1">
                  <c:v>62.5</c:v>
                </c:pt>
                <c:pt idx="2">
                  <c:v>58.77</c:v>
                </c:pt>
                <c:pt idx="3">
                  <c:v>84.67</c:v>
                </c:pt>
                <c:pt idx="4">
                  <c:v>84.39</c:v>
                </c:pt>
              </c:numCache>
            </c:numRef>
          </c:val>
          <c:smooth val="0"/>
          <c:extLst>
            <c:ext xmlns:c16="http://schemas.microsoft.com/office/drawing/2014/chart" uri="{C3380CC4-5D6E-409C-BE32-E72D297353CC}">
              <c16:uniqueId val="{00000001-FD59-4C2C-BA8B-C495ADE3A9B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板柳町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12714</v>
      </c>
      <c r="AM8" s="55"/>
      <c r="AN8" s="55"/>
      <c r="AO8" s="55"/>
      <c r="AP8" s="55"/>
      <c r="AQ8" s="55"/>
      <c r="AR8" s="55"/>
      <c r="AS8" s="55"/>
      <c r="AT8" s="54">
        <f>データ!T6</f>
        <v>41.88</v>
      </c>
      <c r="AU8" s="54"/>
      <c r="AV8" s="54"/>
      <c r="AW8" s="54"/>
      <c r="AX8" s="54"/>
      <c r="AY8" s="54"/>
      <c r="AZ8" s="54"/>
      <c r="BA8" s="54"/>
      <c r="BB8" s="54">
        <f>データ!U6</f>
        <v>303.58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32.57</v>
      </c>
      <c r="Q10" s="54"/>
      <c r="R10" s="54"/>
      <c r="S10" s="54"/>
      <c r="T10" s="54"/>
      <c r="U10" s="54"/>
      <c r="V10" s="54"/>
      <c r="W10" s="54">
        <f>データ!Q6</f>
        <v>89</v>
      </c>
      <c r="X10" s="54"/>
      <c r="Y10" s="54"/>
      <c r="Z10" s="54"/>
      <c r="AA10" s="54"/>
      <c r="AB10" s="54"/>
      <c r="AC10" s="54"/>
      <c r="AD10" s="55">
        <f>データ!R6</f>
        <v>2920</v>
      </c>
      <c r="AE10" s="55"/>
      <c r="AF10" s="55"/>
      <c r="AG10" s="55"/>
      <c r="AH10" s="55"/>
      <c r="AI10" s="55"/>
      <c r="AJ10" s="55"/>
      <c r="AK10" s="2"/>
      <c r="AL10" s="55">
        <f>データ!V6</f>
        <v>4100</v>
      </c>
      <c r="AM10" s="55"/>
      <c r="AN10" s="55"/>
      <c r="AO10" s="55"/>
      <c r="AP10" s="55"/>
      <c r="AQ10" s="55"/>
      <c r="AR10" s="55"/>
      <c r="AS10" s="55"/>
      <c r="AT10" s="54">
        <f>データ!W6</f>
        <v>3.35</v>
      </c>
      <c r="AU10" s="54"/>
      <c r="AV10" s="54"/>
      <c r="AW10" s="54"/>
      <c r="AX10" s="54"/>
      <c r="AY10" s="54"/>
      <c r="AZ10" s="54"/>
      <c r="BA10" s="54"/>
      <c r="BB10" s="54">
        <f>データ!X6</f>
        <v>1223.8800000000001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lOgQZ9FhY8tG2dTSBFAZZIw1qHDqrAX4KAUW0VwDeVHgFHu52GOzlXv0cb8VSUrePenNZsq7ZLXa/TFZfbK7Rg==" saltValue="GwsvQa02D05NgoV3TlXc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23817</v>
      </c>
      <c r="D6" s="19">
        <f t="shared" si="3"/>
        <v>47</v>
      </c>
      <c r="E6" s="19">
        <f t="shared" si="3"/>
        <v>17</v>
      </c>
      <c r="F6" s="19">
        <f t="shared" si="3"/>
        <v>5</v>
      </c>
      <c r="G6" s="19">
        <f t="shared" si="3"/>
        <v>0</v>
      </c>
      <c r="H6" s="19" t="str">
        <f t="shared" si="3"/>
        <v>青森県　板柳町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32.57</v>
      </c>
      <c r="Q6" s="20">
        <f t="shared" si="3"/>
        <v>89</v>
      </c>
      <c r="R6" s="20">
        <f t="shared" si="3"/>
        <v>2920</v>
      </c>
      <c r="S6" s="20">
        <f t="shared" si="3"/>
        <v>12714</v>
      </c>
      <c r="T6" s="20">
        <f t="shared" si="3"/>
        <v>41.88</v>
      </c>
      <c r="U6" s="20">
        <f t="shared" si="3"/>
        <v>303.58</v>
      </c>
      <c r="V6" s="20">
        <f t="shared" si="3"/>
        <v>4100</v>
      </c>
      <c r="W6" s="20">
        <f t="shared" si="3"/>
        <v>3.35</v>
      </c>
      <c r="X6" s="20">
        <f t="shared" si="3"/>
        <v>1223.8800000000001</v>
      </c>
      <c r="Y6" s="21">
        <f>IF(Y7="",NA(),Y7)</f>
        <v>98.55</v>
      </c>
      <c r="Z6" s="21">
        <f t="shared" ref="Z6:AH6" si="4">IF(Z7="",NA(),Z7)</f>
        <v>93.48</v>
      </c>
      <c r="AA6" s="21">
        <f t="shared" si="4"/>
        <v>89.23</v>
      </c>
      <c r="AB6" s="21">
        <f t="shared" si="4"/>
        <v>95.94</v>
      </c>
      <c r="AC6" s="21">
        <f t="shared" si="4"/>
        <v>97.42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713.28</v>
      </c>
      <c r="BL6" s="21">
        <f t="shared" si="7"/>
        <v>673.08</v>
      </c>
      <c r="BM6" s="21">
        <f t="shared" si="7"/>
        <v>746.98</v>
      </c>
      <c r="BN6" s="21">
        <f t="shared" si="7"/>
        <v>791.76</v>
      </c>
      <c r="BO6" s="21">
        <f t="shared" si="7"/>
        <v>900.82</v>
      </c>
      <c r="BP6" s="20" t="str">
        <f>IF(BP7="","",IF(BP7="-","【-】","【"&amp;SUBSTITUTE(TEXT(BP7,"#,##0.00"),"-","△")&amp;"】"))</f>
        <v>【809.19】</v>
      </c>
      <c r="BQ6" s="21">
        <f>IF(BQ7="",NA(),BQ7)</f>
        <v>48.63</v>
      </c>
      <c r="BR6" s="21">
        <f t="shared" ref="BR6:BZ6" si="8">IF(BR7="",NA(),BR7)</f>
        <v>57.9</v>
      </c>
      <c r="BS6" s="21">
        <f t="shared" si="8"/>
        <v>49.3</v>
      </c>
      <c r="BT6" s="21">
        <f t="shared" si="8"/>
        <v>47.18</v>
      </c>
      <c r="BU6" s="21">
        <f t="shared" si="8"/>
        <v>36.020000000000003</v>
      </c>
      <c r="BV6" s="21">
        <f t="shared" si="8"/>
        <v>40.75</v>
      </c>
      <c r="BW6" s="21">
        <f t="shared" si="8"/>
        <v>42.44</v>
      </c>
      <c r="BX6" s="21">
        <f t="shared" si="8"/>
        <v>40.49</v>
      </c>
      <c r="BY6" s="21">
        <f t="shared" si="8"/>
        <v>56.26</v>
      </c>
      <c r="BZ6" s="21">
        <f t="shared" si="8"/>
        <v>52.94</v>
      </c>
      <c r="CA6" s="20" t="str">
        <f>IF(CA7="","",IF(CA7="-","【-】","【"&amp;SUBSTITUTE(TEXT(CA7,"#,##0.00"),"-","△")&amp;"】"))</f>
        <v>【57.02】</v>
      </c>
      <c r="CB6" s="21">
        <f>IF(CB7="",NA(),CB7)</f>
        <v>313.76</v>
      </c>
      <c r="CC6" s="21">
        <f t="shared" ref="CC6:CK6" si="9">IF(CC7="",NA(),CC7)</f>
        <v>269.44</v>
      </c>
      <c r="CD6" s="21">
        <f t="shared" si="9"/>
        <v>319.75</v>
      </c>
      <c r="CE6" s="21">
        <f t="shared" si="9"/>
        <v>336.99</v>
      </c>
      <c r="CF6" s="21">
        <f t="shared" si="9"/>
        <v>433.65</v>
      </c>
      <c r="CG6" s="21">
        <f t="shared" si="9"/>
        <v>311.70999999999998</v>
      </c>
      <c r="CH6" s="21">
        <f t="shared" si="9"/>
        <v>284.54000000000002</v>
      </c>
      <c r="CI6" s="21">
        <f t="shared" si="9"/>
        <v>274.54000000000002</v>
      </c>
      <c r="CJ6" s="21">
        <f t="shared" si="9"/>
        <v>282.08999999999997</v>
      </c>
      <c r="CK6" s="21">
        <f t="shared" si="9"/>
        <v>303.27999999999997</v>
      </c>
      <c r="CL6" s="20" t="str">
        <f>IF(CL7="","",IF(CL7="-","【-】","【"&amp;SUBSTITUTE(TEXT(CL7,"#,##0.00"),"-","△")&amp;"】"))</f>
        <v>【273.68】</v>
      </c>
      <c r="CM6" s="21">
        <f>IF(CM7="",NA(),CM7)</f>
        <v>28.63</v>
      </c>
      <c r="CN6" s="21">
        <f t="shared" ref="CN6:CV6" si="10">IF(CN7="",NA(),CN7)</f>
        <v>29.25</v>
      </c>
      <c r="CO6" s="21">
        <f t="shared" si="10"/>
        <v>34.65</v>
      </c>
      <c r="CP6" s="21">
        <f t="shared" si="10"/>
        <v>34.31</v>
      </c>
      <c r="CQ6" s="21">
        <f t="shared" si="10"/>
        <v>34.65</v>
      </c>
      <c r="CR6" s="21">
        <f t="shared" si="10"/>
        <v>43.38</v>
      </c>
      <c r="CS6" s="21">
        <f t="shared" si="10"/>
        <v>42.33</v>
      </c>
      <c r="CT6" s="21">
        <f t="shared" si="10"/>
        <v>41.66</v>
      </c>
      <c r="CU6" s="21">
        <f t="shared" si="10"/>
        <v>66.53</v>
      </c>
      <c r="CV6" s="21">
        <f t="shared" si="10"/>
        <v>52.35</v>
      </c>
      <c r="CW6" s="20" t="str">
        <f>IF(CW7="","",IF(CW7="-","【-】","【"&amp;SUBSTITUTE(TEXT(CW7,"#,##0.00"),"-","△")&amp;"】"))</f>
        <v>【52.55】</v>
      </c>
      <c r="CX6" s="21">
        <f>IF(CX7="",NA(),CX7)</f>
        <v>55.31</v>
      </c>
      <c r="CY6" s="21">
        <f t="shared" ref="CY6:DG6" si="11">IF(CY7="",NA(),CY7)</f>
        <v>55.56</v>
      </c>
      <c r="CZ6" s="21">
        <f t="shared" si="11"/>
        <v>59.63</v>
      </c>
      <c r="DA6" s="21">
        <f t="shared" si="11"/>
        <v>60.88</v>
      </c>
      <c r="DB6" s="21">
        <f t="shared" si="11"/>
        <v>62.1</v>
      </c>
      <c r="DC6" s="21">
        <f t="shared" si="11"/>
        <v>62.02</v>
      </c>
      <c r="DD6" s="21">
        <f t="shared" si="11"/>
        <v>62.5</v>
      </c>
      <c r="DE6" s="21">
        <f t="shared" si="11"/>
        <v>58.77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0">
        <f t="shared" si="14"/>
        <v>0</v>
      </c>
      <c r="EL6" s="20">
        <f t="shared" si="14"/>
        <v>0</v>
      </c>
      <c r="EM6" s="21">
        <f t="shared" si="14"/>
        <v>0.05</v>
      </c>
      <c r="EN6" s="21">
        <f t="shared" si="14"/>
        <v>0.03</v>
      </c>
      <c r="EO6" s="20" t="str">
        <f>IF(EO7="","",IF(EO7="-","【-】","【"&amp;SUBSTITUTE(TEXT(EO7,"#,##0.00"),"-","△")&amp;"】"))</f>
        <v>【0.02】</v>
      </c>
    </row>
    <row r="7" spans="1:145" s="22" customFormat="1" x14ac:dyDescent="0.15">
      <c r="A7" s="14"/>
      <c r="B7" s="23">
        <v>2022</v>
      </c>
      <c r="C7" s="23">
        <v>23817</v>
      </c>
      <c r="D7" s="23">
        <v>47</v>
      </c>
      <c r="E7" s="23">
        <v>17</v>
      </c>
      <c r="F7" s="23">
        <v>5</v>
      </c>
      <c r="G7" s="23">
        <v>0</v>
      </c>
      <c r="H7" s="23" t="s">
        <v>98</v>
      </c>
      <c r="I7" s="23" t="s">
        <v>99</v>
      </c>
      <c r="J7" s="23" t="s">
        <v>100</v>
      </c>
      <c r="K7" s="23" t="s">
        <v>101</v>
      </c>
      <c r="L7" s="23" t="s">
        <v>102</v>
      </c>
      <c r="M7" s="23" t="s">
        <v>103</v>
      </c>
      <c r="N7" s="24" t="s">
        <v>104</v>
      </c>
      <c r="O7" s="24" t="s">
        <v>105</v>
      </c>
      <c r="P7" s="24">
        <v>32.57</v>
      </c>
      <c r="Q7" s="24">
        <v>89</v>
      </c>
      <c r="R7" s="24">
        <v>2920</v>
      </c>
      <c r="S7" s="24">
        <v>12714</v>
      </c>
      <c r="T7" s="24">
        <v>41.88</v>
      </c>
      <c r="U7" s="24">
        <v>303.58</v>
      </c>
      <c r="V7" s="24">
        <v>4100</v>
      </c>
      <c r="W7" s="24">
        <v>3.35</v>
      </c>
      <c r="X7" s="24">
        <v>1223.8800000000001</v>
      </c>
      <c r="Y7" s="24">
        <v>98.55</v>
      </c>
      <c r="Z7" s="24">
        <v>93.48</v>
      </c>
      <c r="AA7" s="24">
        <v>89.23</v>
      </c>
      <c r="AB7" s="24">
        <v>95.94</v>
      </c>
      <c r="AC7" s="24">
        <v>97.42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713.28</v>
      </c>
      <c r="BL7" s="24">
        <v>673.08</v>
      </c>
      <c r="BM7" s="24">
        <v>746.98</v>
      </c>
      <c r="BN7" s="24">
        <v>791.76</v>
      </c>
      <c r="BO7" s="24">
        <v>900.82</v>
      </c>
      <c r="BP7" s="24">
        <v>809.19</v>
      </c>
      <c r="BQ7" s="24">
        <v>48.63</v>
      </c>
      <c r="BR7" s="24">
        <v>57.9</v>
      </c>
      <c r="BS7" s="24">
        <v>49.3</v>
      </c>
      <c r="BT7" s="24">
        <v>47.18</v>
      </c>
      <c r="BU7" s="24">
        <v>36.020000000000003</v>
      </c>
      <c r="BV7" s="24">
        <v>40.75</v>
      </c>
      <c r="BW7" s="24">
        <v>42.44</v>
      </c>
      <c r="BX7" s="24">
        <v>40.49</v>
      </c>
      <c r="BY7" s="24">
        <v>56.26</v>
      </c>
      <c r="BZ7" s="24">
        <v>52.94</v>
      </c>
      <c r="CA7" s="24">
        <v>57.02</v>
      </c>
      <c r="CB7" s="24">
        <v>313.76</v>
      </c>
      <c r="CC7" s="24">
        <v>269.44</v>
      </c>
      <c r="CD7" s="24">
        <v>319.75</v>
      </c>
      <c r="CE7" s="24">
        <v>336.99</v>
      </c>
      <c r="CF7" s="24">
        <v>433.65</v>
      </c>
      <c r="CG7" s="24">
        <v>311.70999999999998</v>
      </c>
      <c r="CH7" s="24">
        <v>284.54000000000002</v>
      </c>
      <c r="CI7" s="24">
        <v>274.54000000000002</v>
      </c>
      <c r="CJ7" s="24">
        <v>282.08999999999997</v>
      </c>
      <c r="CK7" s="24">
        <v>303.27999999999997</v>
      </c>
      <c r="CL7" s="24">
        <v>273.68</v>
      </c>
      <c r="CM7" s="24">
        <v>28.63</v>
      </c>
      <c r="CN7" s="24">
        <v>29.25</v>
      </c>
      <c r="CO7" s="24">
        <v>34.65</v>
      </c>
      <c r="CP7" s="24">
        <v>34.31</v>
      </c>
      <c r="CQ7" s="24">
        <v>34.65</v>
      </c>
      <c r="CR7" s="24">
        <v>43.38</v>
      </c>
      <c r="CS7" s="24">
        <v>42.33</v>
      </c>
      <c r="CT7" s="24">
        <v>41.66</v>
      </c>
      <c r="CU7" s="24">
        <v>66.53</v>
      </c>
      <c r="CV7" s="24">
        <v>52.35</v>
      </c>
      <c r="CW7" s="24">
        <v>52.55</v>
      </c>
      <c r="CX7" s="24">
        <v>55.31</v>
      </c>
      <c r="CY7" s="24">
        <v>55.56</v>
      </c>
      <c r="CZ7" s="24">
        <v>59.63</v>
      </c>
      <c r="DA7" s="24">
        <v>60.88</v>
      </c>
      <c r="DB7" s="24">
        <v>62.1</v>
      </c>
      <c r="DC7" s="24">
        <v>62.02</v>
      </c>
      <c r="DD7" s="24">
        <v>62.5</v>
      </c>
      <c r="DE7" s="24">
        <v>58.77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v>
      </c>
      <c r="EL7" s="24">
        <v>0</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2024-01-22T00:29:50Z</cp:lastPrinted>
  <dcterms:created xsi:type="dcterms:W3CDTF">2023-12-12T02:51:58Z</dcterms:created>
  <dcterms:modified xsi:type="dcterms:W3CDTF">2024-01-22T00:34:34Z</dcterms:modified>
  <cp:category/>
</cp:coreProperties>
</file>