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esktop\経営比較分析表\"/>
    </mc:Choice>
  </mc:AlternateContent>
  <xr:revisionPtr revIDLastSave="0" documentId="13_ncr:1_{B912BF53-EA51-4829-B293-AA8CF221C068}" xr6:coauthVersionLast="44" xr6:coauthVersionMax="44" xr10:uidLastSave="{00000000-0000-0000-0000-000000000000}"/>
  <workbookProtection workbookAlgorithmName="SHA-512" workbookHashValue="gD39V+rf5sZaOW9o9o+arH8NiBi092ZbiOScIbrYQo84VcNjKpYI7PpZlVoFxYNWtju7GgphKXtyYQCmCOkuPQ==" workbookSaltValue="7y0pD0midJSTGZrZWxTsfg==" workbookSpinCount="100000" lockStructure="1"/>
  <bookViews>
    <workbookView xWindow="-120" yWindow="-120" windowWidth="29040" windowHeight="164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I10" i="4"/>
  <c r="B10" i="4"/>
  <c r="B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<sst xmlns="http://schemas.openxmlformats.org/spreadsheetml/2006/main" count="228" uniqueCount="113">
  <si>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</si>
  <si>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</si>
  <si>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</si>
  <si>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</si>
  <si>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</si>
  <si>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</si>
  <si>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</si>
  <si>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</si>
  <si>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</si>
  <si>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</si>
  <si>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</si>
  <si>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</si>
  <si>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</si>
  <si>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</si>
  <si>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</si>
  <si>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</si>
  <si>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</si>
  <si>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</si>
  <si>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</si>
  <si>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</si>
  <si>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</si>
  <si>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</si>
  <si>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</si>
  <si>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</si>
  <si>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</si>
  <si>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</si>
  <si>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</si>
  <si>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</si>
  <si>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</si>
  <si>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</si>
  <si>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</si>
  <si>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</si>
  <si>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</si>
  <si>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</si>
  <si>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</si>
  <si>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</si>
  <si>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</si>
  <si>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</si>
  <si>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</si>
  <si>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</si>
  <si>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</si>
  <si>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</si>
  <si>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</si>
  <si>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</si>
  <si>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</si>
  <si>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</si>
  <si>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</si>
  <si>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</si>
  <si>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</si>
  <si>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</si>
  <si>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</si>
  <si>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</si>
  <si>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</si>
  <si>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</si>
  <si>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</si>
  <si>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</si>
  <si>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</si>
  <si>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</si>
  <si>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</si>
  <si>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</si>
  <si>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</si>
  <si>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</si>
  <si>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</si>
  <si>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</si>
  <si>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</si>
  <si>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</si>
  <si>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</si>
  <si>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</si>
  <si>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</si>
  <si>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</si>
  <si>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</si>
  <si>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</si>
  <si>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</si>
  <si>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</si>
  <si>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</si>
  <si>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</si>
  <si>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</si>
  <si>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</si>
  <si>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</si>
  <si>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</si>
  <si>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</si>
  <si>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</si>
  <si>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</si>
  <si>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</si>
  <si>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</si>
  <si>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</si>
  <si>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</si>
  <si>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</si>
  <si>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</si>
  <si>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</si>
  <si>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</si>
  <si>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</si>
  <si>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</si>
  <si>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</si>
  <si>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</si>
  <si>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</si>
  <si>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</si>
  <si>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</si>
  <si>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</si>
  <si>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</si>
  <si>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</si>
  <si>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</si>
  <si>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</si>
  <si>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</si>
  <si>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</si>
  <si>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</si>
  <si>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</si>
  <si>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</si>
  <si>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</si>
  <si>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</si>
  <si>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町において、令和４年度末現時点での経営の健全性、効率性については概ね良好と判断している。今後、人口減に伴う給水収益の減少等、厳しい財政状況が予想されることから、料金改定を含め、各指標を分析し対策を講じる必要がある。
　また、法定耐用年数を経過した管の布設替えの為、投資計画を見直し更なる老朽管の更新をしていかなければならない。
　また、経営戦略の見直しをしており、今後は策定した方針に基づき経営を進めていく。</t>
    <rPh sb="7" eb="9">
      <t>レイワ</t>
    </rPh>
    <rPh sb="10" eb="13">
      <t>ネンドマツ</t>
    </rPh>
    <phoneticPr fontId="4"/>
  </si>
  <si>
    <t>「管路経年化率」に関して、水道管が法定耐用年数を経過し更新時期を迎えており類似団体より高い割合となっている。そのため、近年では漏水が多発しており対応に追われている。
「管路更新率」は平成30年度まで農業集落排水の汚水管布設と同時施行していたため更新率が高くなっていたが、現在は水道管の単独施行となっており割合は低下したが、今後も継続して補助事業を活用し、管路更新に努める。</t>
    <rPh sb="13" eb="15">
      <t>スイドウ</t>
    </rPh>
    <rPh sb="59" eb="61">
      <t>キンネン</t>
    </rPh>
    <rPh sb="63" eb="65">
      <t>ロウスイ</t>
    </rPh>
    <rPh sb="66" eb="68">
      <t>タハツ</t>
    </rPh>
    <rPh sb="72" eb="74">
      <t>タイオウ</t>
    </rPh>
    <rPh sb="75" eb="76">
      <t>オ</t>
    </rPh>
    <rPh sb="168" eb="170">
      <t>ホジョ</t>
    </rPh>
    <rPh sb="170" eb="172">
      <t>ジギョウ</t>
    </rPh>
    <rPh sb="173" eb="175">
      <t>カツヨウ</t>
    </rPh>
    <phoneticPr fontId="4"/>
  </si>
  <si>
    <t>　「経常収支比率」に関して、現状では給水収益で賄えており、物価高騰などの減免による補填の繰入以外は一般会計からの繰入を行っておらず、料金収入等による財源の調達が適正に行われている。
　「給水原価」が平均より少なく「施設利用率」及び「有収率」は平均より上回っており配水量や有収水量に見合った運営及び経営となっている。
　「料金回収率」は、１００％を超えているが、今後も経営状況を見極め、料金水準が適正であるか検討していく。</t>
    <rPh sb="14" eb="16">
      <t>ゲンジョウ</t>
    </rPh>
    <rPh sb="18" eb="20">
      <t>キュウスイ</t>
    </rPh>
    <rPh sb="20" eb="22">
      <t>シュウエキ</t>
    </rPh>
    <rPh sb="29" eb="31">
      <t>ブッカ</t>
    </rPh>
    <rPh sb="31" eb="33">
      <t>コウトウ</t>
    </rPh>
    <rPh sb="36" eb="38">
      <t>ゲンメン</t>
    </rPh>
    <rPh sb="41" eb="43">
      <t>ホテン</t>
    </rPh>
    <rPh sb="44" eb="46">
      <t>クリイレ</t>
    </rPh>
    <rPh sb="46" eb="48">
      <t>イガイ</t>
    </rPh>
    <rPh sb="49" eb="51">
      <t>イッパン</t>
    </rPh>
    <rPh sb="51" eb="53">
      <t>カイケイ</t>
    </rPh>
    <rPh sb="56" eb="58">
      <t>クリイレ</t>
    </rPh>
    <rPh sb="59" eb="60">
      <t>オコナ</t>
    </rPh>
    <rPh sb="99" eb="101">
      <t>ヘイキン</t>
    </rPh>
    <rPh sb="103" eb="104">
      <t>スク</t>
    </rPh>
    <rPh sb="107" eb="109">
      <t>シセツ</t>
    </rPh>
    <rPh sb="109" eb="112">
      <t>リヨウリツ</t>
    </rPh>
    <rPh sb="113" eb="114">
      <t>オヨ</t>
    </rPh>
    <rPh sb="116" eb="118">
      <t>ユウシュウ</t>
    </rPh>
    <rPh sb="118" eb="119">
      <t>リツ</t>
    </rPh>
    <rPh sb="121" eb="123">
      <t>ヘイキン</t>
    </rPh>
    <rPh sb="125" eb="127">
      <t>ウワマワ</t>
    </rPh>
    <rPh sb="131" eb="134">
      <t>ハイスイリョウ</t>
    </rPh>
    <rPh sb="135" eb="137">
      <t>ユウシュウ</t>
    </rPh>
    <rPh sb="137" eb="139">
      <t>スイリョウ</t>
    </rPh>
    <rPh sb="140" eb="142">
      <t>ミア</t>
    </rPh>
    <rPh sb="144" eb="146">
      <t>ウンエイ</t>
    </rPh>
    <rPh sb="146" eb="147">
      <t>オヨ</t>
    </rPh>
    <rPh sb="148" eb="150">
      <t>ケイエイ</t>
    </rPh>
    <rPh sb="180" eb="182">
      <t>コンゴ</t>
    </rPh>
    <rPh sb="183" eb="185">
      <t>ケイエイ</t>
    </rPh>
    <rPh sb="185" eb="187">
      <t>ジョウキョウ</t>
    </rPh>
    <rPh sb="188" eb="190">
      <t>ミキワ</t>
    </rPh>
    <rPh sb="192" eb="194">
      <t>リョウキン</t>
    </rPh>
    <rPh sb="194" eb="196">
      <t>スイジュン</t>
    </rPh>
    <rPh sb="197" eb="199">
      <t>テキセイ</t>
    </rPh>
    <rPh sb="203" eb="20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</si>
</sst>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1.41</c:v>
                </c:pt>
                <c:pt idx="1">
                  <c:v>0.65</c:v>
                </c:pt>
                <c:pt idx="2">
                  <c:v>0.17</c:v>
                </c:pt>
                <c:pt idx="3">
                  <c:v>0.83</c:v>
                </c:pt>
                <c:pt idx="4">
                  <c:v>0.34</c:v>
                </c:pt>
              </c:numCache>
            </c:numRef>
          </c:val>
          <c:extLst>
            <c:ext xmlns:c16="http://schemas.microsoft.com/office/drawing/2014/chart" uri="{C3380CC4-5D6E-409C-BE32-E72D297353CC}">
              <c16:uniqueId val="{00000000-2301-47D7-A4DD-151A19650E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2301-47D7-A4DD-151A19650E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69.97</c:v>
                </c:pt>
                <c:pt idx="1">
                  <c:v>70.849999999999994</c:v>
                </c:pt>
                <c:pt idx="2">
                  <c:v>71.88</c:v>
                </c:pt>
                <c:pt idx="3">
                  <c:v>71.650000000000006</c:v>
                </c:pt>
                <c:pt idx="4">
                  <c:v>72.89</c:v>
                </c:pt>
              </c:numCache>
            </c:numRef>
          </c:val>
          <c:extLst>
            <c:ext xmlns:c16="http://schemas.microsoft.com/office/drawing/2014/chart" uri="{C3380CC4-5D6E-409C-BE32-E72D297353CC}">
              <c16:uniqueId val="{00000000-D3EA-4FDA-A007-25A031D6D1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D3EA-4FDA-A007-25A031D6D1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88.82</c:v>
                </c:pt>
                <c:pt idx="1">
                  <c:v>86.79</c:v>
                </c:pt>
                <c:pt idx="2">
                  <c:v>87.71</c:v>
                </c:pt>
                <c:pt idx="3">
                  <c:v>88.78</c:v>
                </c:pt>
                <c:pt idx="4">
                  <c:v>88.34</c:v>
                </c:pt>
              </c:numCache>
            </c:numRef>
          </c:val>
          <c:extLst>
            <c:ext xmlns:c16="http://schemas.microsoft.com/office/drawing/2014/chart" uri="{C3380CC4-5D6E-409C-BE32-E72D297353CC}">
              <c16:uniqueId val="{00000000-7B0C-41E8-830C-84F89B49D2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7B0C-41E8-830C-84F89B49D2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111.79</c:v>
                </c:pt>
                <c:pt idx="1">
                  <c:v>119.44</c:v>
                </c:pt>
                <c:pt idx="2">
                  <c:v>126.09</c:v>
                </c:pt>
                <c:pt idx="3">
                  <c:v>116.91</c:v>
                </c:pt>
                <c:pt idx="4">
                  <c:v>122.98</c:v>
                </c:pt>
              </c:numCache>
            </c:numRef>
          </c:val>
          <c:extLst>
            <c:ext xmlns:c16="http://schemas.microsoft.com/office/drawing/2014/chart" uri="{C3380CC4-5D6E-409C-BE32-E72D297353CC}">
              <c16:uniqueId val="{00000000-6D33-4D1A-A25E-5619638A513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6D33-4D1A-A25E-5619638A513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50.16</c:v>
                </c:pt>
                <c:pt idx="1">
                  <c:v>50.4</c:v>
                </c:pt>
                <c:pt idx="2">
                  <c:v>51.14</c:v>
                </c:pt>
                <c:pt idx="3">
                  <c:v>51.54</c:v>
                </c:pt>
                <c:pt idx="4">
                  <c:v>52.36</c:v>
                </c:pt>
              </c:numCache>
            </c:numRef>
          </c:val>
          <c:extLst>
            <c:ext xmlns:c16="http://schemas.microsoft.com/office/drawing/2014/chart" uri="{C3380CC4-5D6E-409C-BE32-E72D297353CC}">
              <c16:uniqueId val="{00000000-0067-4EF1-AA9F-47842D0574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0067-4EF1-AA9F-47842D0574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44.63</c:v>
                </c:pt>
                <c:pt idx="1">
                  <c:v>43.22</c:v>
                </c:pt>
                <c:pt idx="2">
                  <c:v>43.06</c:v>
                </c:pt>
                <c:pt idx="3">
                  <c:v>42.23</c:v>
                </c:pt>
                <c:pt idx="4">
                  <c:v>41.89</c:v>
                </c:pt>
              </c:numCache>
            </c:numRef>
          </c:val>
          <c:extLst>
            <c:ext xmlns:c16="http://schemas.microsoft.com/office/drawing/2014/chart" uri="{C3380CC4-5D6E-409C-BE32-E72D297353CC}">
              <c16:uniqueId val="{00000000-E183-4ECE-8C34-84E782962B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E183-4ECE-8C34-84E782962B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5E-4790-8CA6-067F45BBB8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C75E-4790-8CA6-067F45BBB8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343.7</c:v>
                </c:pt>
                <c:pt idx="1">
                  <c:v>426.6</c:v>
                </c:pt>
                <c:pt idx="2">
                  <c:v>456.62</c:v>
                </c:pt>
                <c:pt idx="3">
                  <c:v>367.14</c:v>
                </c:pt>
                <c:pt idx="4">
                  <c:v>463.39</c:v>
                </c:pt>
              </c:numCache>
            </c:numRef>
          </c:val>
          <c:extLst>
            <c:ext xmlns:c16="http://schemas.microsoft.com/office/drawing/2014/chart" uri="{C3380CC4-5D6E-409C-BE32-E72D297353CC}">
              <c16:uniqueId val="{00000000-1986-497F-8A45-3670783306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1986-497F-8A45-3670783306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505.66</c:v>
                </c:pt>
                <c:pt idx="1">
                  <c:v>501.91</c:v>
                </c:pt>
                <c:pt idx="2">
                  <c:v>761.91</c:v>
                </c:pt>
                <c:pt idx="3">
                  <c:v>499.58</c:v>
                </c:pt>
                <c:pt idx="4">
                  <c:v>539.63</c:v>
                </c:pt>
              </c:numCache>
            </c:numRef>
          </c:val>
          <c:extLst>
            <c:ext xmlns:c16="http://schemas.microsoft.com/office/drawing/2014/chart" uri="{C3380CC4-5D6E-409C-BE32-E72D297353CC}">
              <c16:uniqueId val="{00000000-5098-41AB-A612-C99B224CCC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5098-41AB-A612-C99B224CCC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111.85</c:v>
                </c:pt>
                <c:pt idx="1">
                  <c:v>119.78</c:v>
                </c:pt>
                <c:pt idx="2">
                  <c:v>74.459999999999994</c:v>
                </c:pt>
                <c:pt idx="3">
                  <c:v>116.96</c:v>
                </c:pt>
                <c:pt idx="4">
                  <c:v>100.92</c:v>
                </c:pt>
              </c:numCache>
            </c:numRef>
          </c:val>
          <c:extLst>
            <c:ext xmlns:c16="http://schemas.microsoft.com/office/drawing/2014/chart" uri="{C3380CC4-5D6E-409C-BE32-E72D297353CC}">
              <c16:uniqueId val="{00000000-EF3C-4087-8936-B5C9F0D935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EF3C-4087-8936-B5C9F0D935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200.32</c:v>
                </c:pt>
                <c:pt idx="1">
                  <c:v>187.47</c:v>
                </c:pt>
                <c:pt idx="2">
                  <c:v>189.78</c:v>
                </c:pt>
                <c:pt idx="3">
                  <c:v>183.99</c:v>
                </c:pt>
                <c:pt idx="4">
                  <c:v>190.9</c:v>
                </c:pt>
              </c:numCache>
            </c:numRef>
          </c:val>
          <c:extLst>
            <c:ext xmlns:c16="http://schemas.microsoft.com/office/drawing/2014/chart" uri="{C3380CC4-5D6E-409C-BE32-E72D297353CC}">
              <c16:uniqueId val="{00000000-5009-42EB-8636-6237B69498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5009-42EB-8636-6237B69498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鶴田町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11988</v>
      </c>
      <c r="AM8" s="66"/>
      <c r="AN8" s="66"/>
      <c r="AO8" s="66"/>
      <c r="AP8" s="66"/>
      <c r="AQ8" s="66"/>
      <c r="AR8" s="66"/>
      <c r="AS8" s="66"/>
      <c r="AT8" s="37">
        <f>データ!$S$6</f>
        <v>46.43</v>
      </c>
      <c r="AU8" s="38"/>
      <c r="AV8" s="38"/>
      <c r="AW8" s="38"/>
      <c r="AX8" s="38"/>
      <c r="AY8" s="38"/>
      <c r="AZ8" s="38"/>
      <c r="BA8" s="38"/>
      <c r="BB8" s="55">
        <f>データ!$T$6</f>
        <v>258.2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48.7</v>
      </c>
      <c r="J10" s="38"/>
      <c r="K10" s="38"/>
      <c r="L10" s="38"/>
      <c r="M10" s="38"/>
      <c r="N10" s="38"/>
      <c r="O10" s="65"/>
      <c r="P10" s="55">
        <f>データ!$P$6</f>
        <v>97.63</v>
      </c>
      <c r="Q10" s="55"/>
      <c r="R10" s="55"/>
      <c r="S10" s="55"/>
      <c r="T10" s="55"/>
      <c r="U10" s="55"/>
      <c r="V10" s="55"/>
      <c r="W10" s="66">
        <f>データ!$Q$6</f>
        <v>4576</v>
      </c>
      <c r="X10" s="66"/>
      <c r="Y10" s="66"/>
      <c r="Z10" s="66"/>
      <c r="AA10" s="66"/>
      <c r="AB10" s="66"/>
      <c r="AC10" s="66"/>
      <c r="AD10" s="2"/>
      <c r="AE10" s="2"/>
      <c r="AF10" s="2"/>
      <c r="AG10" s="2"/>
      <c r="AH10" s="2"/>
      <c r="AI10" s="2"/>
      <c r="AJ10" s="2"/>
      <c r="AK10" s="2"/>
      <c r="AL10" s="66">
        <f>データ!$U$6</f>
        <v>11599</v>
      </c>
      <c r="AM10" s="66"/>
      <c r="AN10" s="66"/>
      <c r="AO10" s="66"/>
      <c r="AP10" s="66"/>
      <c r="AQ10" s="66"/>
      <c r="AR10" s="66"/>
      <c r="AS10" s="66"/>
      <c r="AT10" s="37">
        <f>データ!$V$6</f>
        <v>46.4</v>
      </c>
      <c r="AU10" s="38"/>
      <c r="AV10" s="38"/>
      <c r="AW10" s="38"/>
      <c r="AX10" s="38"/>
      <c r="AY10" s="38"/>
      <c r="AZ10" s="38"/>
      <c r="BA10" s="38"/>
      <c r="BB10" s="55">
        <f>データ!$W$6</f>
        <v>249.98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wGZRnx2QE6BkmbozNlXCb1t+0PzOJTEz9E2WWbskzMzOvRLPLrPkeesDI0ZDuTFYGX7VBh22mnY/ePwIRB8uw==" saltValue="+A8x0A96+J54Y1X8cmD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23841</v>
      </c>
      <c r="D6" s="20">
        <f t="shared" si="3"/>
        <v>46</v>
      </c>
      <c r="E6" s="20">
        <f t="shared" si="3"/>
        <v>1</v>
      </c>
      <c r="F6" s="20">
        <f t="shared" si="3"/>
        <v>0</v>
      </c>
      <c r="G6" s="20">
        <f t="shared" si="3"/>
        <v>1</v>
      </c>
      <c r="H6" s="20" t="str">
        <f t="shared" si="3"/>
        <v>青森県　鶴田町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48.7</v>
      </c>
      <c r="P6" s="21">
        <f t="shared" si="3"/>
        <v>97.63</v>
      </c>
      <c r="Q6" s="21">
        <f t="shared" si="3"/>
        <v>4576</v>
      </c>
      <c r="R6" s="21">
        <f t="shared" si="3"/>
        <v>11988</v>
      </c>
      <c r="S6" s="21">
        <f t="shared" si="3"/>
        <v>46.43</v>
      </c>
      <c r="T6" s="21">
        <f t="shared" si="3"/>
        <v>258.2</v>
      </c>
      <c r="U6" s="21">
        <f t="shared" si="3"/>
        <v>11599</v>
      </c>
      <c r="V6" s="21">
        <f t="shared" si="3"/>
        <v>46.4</v>
      </c>
      <c r="W6" s="21">
        <f t="shared" si="3"/>
        <v>249.98</v>
      </c>
      <c r="X6" s="22">
        <f>IF(X7="",NA(),X7)</f>
        <v>111.79</v>
      </c>
      <c r="Y6" s="22">
        <f t="shared" ref="Y6:AG6" si="4">IF(Y7="",NA(),Y7)</f>
        <v>119.44</v>
      </c>
      <c r="Z6" s="22">
        <f t="shared" si="4"/>
        <v>126.09</v>
      </c>
      <c r="AA6" s="22">
        <f t="shared" si="4"/>
        <v>116.91</v>
      </c>
      <c r="AB6" s="22">
        <f t="shared" si="4"/>
        <v>122.98</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343.7</v>
      </c>
      <c r="AU6" s="22">
        <f t="shared" ref="AU6:BC6" si="6">IF(AU7="",NA(),AU7)</f>
        <v>426.6</v>
      </c>
      <c r="AV6" s="22">
        <f t="shared" si="6"/>
        <v>456.62</v>
      </c>
      <c r="AW6" s="22">
        <f t="shared" si="6"/>
        <v>367.14</v>
      </c>
      <c r="AX6" s="22">
        <f t="shared" si="6"/>
        <v>463.39</v>
      </c>
      <c r="AY6" s="22">
        <f t="shared" si="6"/>
        <v>359.7</v>
      </c>
      <c r="AZ6" s="22">
        <f t="shared" si="6"/>
        <v>362.93</v>
      </c>
      <c r="BA6" s="22">
        <f t="shared" si="6"/>
        <v>371.81</v>
      </c>
      <c r="BB6" s="22">
        <f t="shared" si="6"/>
        <v>384.23</v>
      </c>
      <c r="BC6" s="22">
        <f t="shared" si="6"/>
        <v>364.3</v>
      </c>
      <c r="BD6" s="21" t="str">
        <f>IF(BD7="","",IF(BD7="-","【-】","【"&amp;SUBSTITUTE(TEXT(BD7,"#,##0.00"),"-","△")&amp;"】"))</f>
        <v>【252.29】</v>
      </c>
      <c r="BE6" s="22">
        <f>IF(BE7="",NA(),BE7)</f>
        <v>505.66</v>
      </c>
      <c r="BF6" s="22">
        <f t="shared" ref="BF6:BN6" si="7">IF(BF7="",NA(),BF7)</f>
        <v>501.91</v>
      </c>
      <c r="BG6" s="22">
        <f t="shared" si="7"/>
        <v>761.91</v>
      </c>
      <c r="BH6" s="22">
        <f t="shared" si="7"/>
        <v>499.58</v>
      </c>
      <c r="BI6" s="22">
        <f t="shared" si="7"/>
        <v>539.63</v>
      </c>
      <c r="BJ6" s="22">
        <f t="shared" si="7"/>
        <v>447.01</v>
      </c>
      <c r="BK6" s="22">
        <f t="shared" si="7"/>
        <v>439.05</v>
      </c>
      <c r="BL6" s="22">
        <f t="shared" si="7"/>
        <v>465.85</v>
      </c>
      <c r="BM6" s="22">
        <f t="shared" si="7"/>
        <v>439.43</v>
      </c>
      <c r="BN6" s="22">
        <f t="shared" si="7"/>
        <v>438.41</v>
      </c>
      <c r="BO6" s="21" t="str">
        <f>IF(BO7="","",IF(BO7="-","【-】","【"&amp;SUBSTITUTE(TEXT(BO7,"#,##0.00"),"-","△")&amp;"】"))</f>
        <v>【268.07】</v>
      </c>
      <c r="BP6" s="22">
        <f>IF(BP7="",NA(),BP7)</f>
        <v>111.85</v>
      </c>
      <c r="BQ6" s="22">
        <f t="shared" ref="BQ6:BY6" si="8">IF(BQ7="",NA(),BQ7)</f>
        <v>119.78</v>
      </c>
      <c r="BR6" s="22">
        <f t="shared" si="8"/>
        <v>74.459999999999994</v>
      </c>
      <c r="BS6" s="22">
        <f t="shared" si="8"/>
        <v>116.96</v>
      </c>
      <c r="BT6" s="22">
        <f t="shared" si="8"/>
        <v>100.92</v>
      </c>
      <c r="BU6" s="22">
        <f t="shared" si="8"/>
        <v>95.81</v>
      </c>
      <c r="BV6" s="22">
        <f t="shared" si="8"/>
        <v>95.26</v>
      </c>
      <c r="BW6" s="22">
        <f t="shared" si="8"/>
        <v>92.39</v>
      </c>
      <c r="BX6" s="22">
        <f t="shared" si="8"/>
        <v>94.41</v>
      </c>
      <c r="BY6" s="22">
        <f t="shared" si="8"/>
        <v>90.96</v>
      </c>
      <c r="BZ6" s="21" t="str">
        <f>IF(BZ7="","",IF(BZ7="-","【-】","【"&amp;SUBSTITUTE(TEXT(BZ7,"#,##0.00"),"-","△")&amp;"】"))</f>
        <v>【97.47】</v>
      </c>
      <c r="CA6" s="22">
        <f>IF(CA7="",NA(),CA7)</f>
        <v>200.32</v>
      </c>
      <c r="CB6" s="22">
        <f t="shared" ref="CB6:CJ6" si="9">IF(CB7="",NA(),CB7)</f>
        <v>187.47</v>
      </c>
      <c r="CC6" s="22">
        <f t="shared" si="9"/>
        <v>189.78</v>
      </c>
      <c r="CD6" s="22">
        <f t="shared" si="9"/>
        <v>183.99</v>
      </c>
      <c r="CE6" s="22">
        <f t="shared" si="9"/>
        <v>190.9</v>
      </c>
      <c r="CF6" s="22">
        <f t="shared" si="9"/>
        <v>189.58</v>
      </c>
      <c r="CG6" s="22">
        <f t="shared" si="9"/>
        <v>192.82</v>
      </c>
      <c r="CH6" s="22">
        <f t="shared" si="9"/>
        <v>192.98</v>
      </c>
      <c r="CI6" s="22">
        <f t="shared" si="9"/>
        <v>192.13</v>
      </c>
      <c r="CJ6" s="22">
        <f t="shared" si="9"/>
        <v>197.04</v>
      </c>
      <c r="CK6" s="21" t="str">
        <f>IF(CK7="","",IF(CK7="-","【-】","【"&amp;SUBSTITUTE(TEXT(CK7,"#,##0.00"),"-","△")&amp;"】"))</f>
        <v>【174.75】</v>
      </c>
      <c r="CL6" s="22">
        <f>IF(CL7="",NA(),CL7)</f>
        <v>69.97</v>
      </c>
      <c r="CM6" s="22">
        <f t="shared" ref="CM6:CU6" si="10">IF(CM7="",NA(),CM7)</f>
        <v>70.849999999999994</v>
      </c>
      <c r="CN6" s="22">
        <f t="shared" si="10"/>
        <v>71.88</v>
      </c>
      <c r="CO6" s="22">
        <f t="shared" si="10"/>
        <v>71.650000000000006</v>
      </c>
      <c r="CP6" s="22">
        <f t="shared" si="10"/>
        <v>72.89</v>
      </c>
      <c r="CQ6" s="22">
        <f t="shared" si="10"/>
        <v>55.22</v>
      </c>
      <c r="CR6" s="22">
        <f t="shared" si="10"/>
        <v>54.05</v>
      </c>
      <c r="CS6" s="22">
        <f t="shared" si="10"/>
        <v>54.43</v>
      </c>
      <c r="CT6" s="22">
        <f t="shared" si="10"/>
        <v>53.87</v>
      </c>
      <c r="CU6" s="22">
        <f t="shared" si="10"/>
        <v>54.49</v>
      </c>
      <c r="CV6" s="21" t="str">
        <f>IF(CV7="","",IF(CV7="-","【-】","【"&amp;SUBSTITUTE(TEXT(CV7,"#,##0.00"),"-","△")&amp;"】"))</f>
        <v>【59.97】</v>
      </c>
      <c r="CW6" s="22">
        <f>IF(CW7="",NA(),CW7)</f>
        <v>88.82</v>
      </c>
      <c r="CX6" s="22">
        <f t="shared" ref="CX6:DF6" si="11">IF(CX7="",NA(),CX7)</f>
        <v>86.79</v>
      </c>
      <c r="CY6" s="22">
        <f t="shared" si="11"/>
        <v>87.71</v>
      </c>
      <c r="CZ6" s="22">
        <f t="shared" si="11"/>
        <v>88.78</v>
      </c>
      <c r="DA6" s="22">
        <f t="shared" si="11"/>
        <v>88.34</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50.16</v>
      </c>
      <c r="DI6" s="22">
        <f t="shared" ref="DI6:DQ6" si="12">IF(DI7="",NA(),DI7)</f>
        <v>50.4</v>
      </c>
      <c r="DJ6" s="22">
        <f t="shared" si="12"/>
        <v>51.14</v>
      </c>
      <c r="DK6" s="22">
        <f t="shared" si="12"/>
        <v>51.54</v>
      </c>
      <c r="DL6" s="22">
        <f t="shared" si="12"/>
        <v>52.36</v>
      </c>
      <c r="DM6" s="22">
        <f t="shared" si="12"/>
        <v>47.97</v>
      </c>
      <c r="DN6" s="22">
        <f t="shared" si="12"/>
        <v>49.12</v>
      </c>
      <c r="DO6" s="22">
        <f t="shared" si="12"/>
        <v>49.39</v>
      </c>
      <c r="DP6" s="22">
        <f t="shared" si="12"/>
        <v>50.75</v>
      </c>
      <c r="DQ6" s="22">
        <f t="shared" si="12"/>
        <v>51.72</v>
      </c>
      <c r="DR6" s="21" t="str">
        <f>IF(DR7="","",IF(DR7="-","【-】","【"&amp;SUBSTITUTE(TEXT(DR7,"#,##0.00"),"-","△")&amp;"】"))</f>
        <v>【51.51】</v>
      </c>
      <c r="DS6" s="22">
        <f>IF(DS7="",NA(),DS7)</f>
        <v>44.63</v>
      </c>
      <c r="DT6" s="22">
        <f t="shared" ref="DT6:EB6" si="13">IF(DT7="",NA(),DT7)</f>
        <v>43.22</v>
      </c>
      <c r="DU6" s="22">
        <f t="shared" si="13"/>
        <v>43.06</v>
      </c>
      <c r="DV6" s="22">
        <f t="shared" si="13"/>
        <v>42.23</v>
      </c>
      <c r="DW6" s="22">
        <f t="shared" si="13"/>
        <v>41.89</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1.41</v>
      </c>
      <c r="EE6" s="22">
        <f t="shared" ref="EE6:EM6" si="14">IF(EE7="",NA(),EE7)</f>
        <v>0.65</v>
      </c>
      <c r="EF6" s="22">
        <f t="shared" si="14"/>
        <v>0.17</v>
      </c>
      <c r="EG6" s="22">
        <f t="shared" si="14"/>
        <v>0.83</v>
      </c>
      <c r="EH6" s="22">
        <f t="shared" si="14"/>
        <v>0.34</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23841</v>
      </c>
      <c r="D7" s="24">
        <v>46</v>
      </c>
      <c r="E7" s="24">
        <v>1</v>
      </c>
      <c r="F7" s="24">
        <v>0</v>
      </c>
      <c r="G7" s="24">
        <v>1</v>
      </c>
      <c r="H7" s="24" t="s">
        <v>92</v>
      </c>
      <c r="I7" s="24" t="s">
        <v>93</v>
      </c>
      <c r="J7" s="24" t="s">
        <v>94</v>
      </c>
      <c r="K7" s="24" t="s">
        <v>95</v>
      </c>
      <c r="L7" s="24" t="s">
        <v>96</v>
      </c>
      <c r="M7" s="24" t="s">
        <v>97</v>
      </c>
      <c r="N7" s="25" t="s">
        <v>98</v>
      </c>
      <c r="O7" s="25">
        <v>48.7</v>
      </c>
      <c r="P7" s="25">
        <v>97.63</v>
      </c>
      <c r="Q7" s="25">
        <v>4576</v>
      </c>
      <c r="R7" s="25">
        <v>11988</v>
      </c>
      <c r="S7" s="25">
        <v>46.43</v>
      </c>
      <c r="T7" s="25">
        <v>258.2</v>
      </c>
      <c r="U7" s="25">
        <v>11599</v>
      </c>
      <c r="V7" s="25">
        <v>46.4</v>
      </c>
      <c r="W7" s="25">
        <v>249.98</v>
      </c>
      <c r="X7" s="25">
        <v>111.79</v>
      </c>
      <c r="Y7" s="25">
        <v>119.44</v>
      </c>
      <c r="Z7" s="25">
        <v>126.09</v>
      </c>
      <c r="AA7" s="25">
        <v>116.91</v>
      </c>
      <c r="AB7" s="25">
        <v>122.98</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343.7</v>
      </c>
      <c r="AU7" s="25">
        <v>426.6</v>
      </c>
      <c r="AV7" s="25">
        <v>456.62</v>
      </c>
      <c r="AW7" s="25">
        <v>367.14</v>
      </c>
      <c r="AX7" s="25">
        <v>463.39</v>
      </c>
      <c r="AY7" s="25">
        <v>359.7</v>
      </c>
      <c r="AZ7" s="25">
        <v>362.93</v>
      </c>
      <c r="BA7" s="25">
        <v>371.81</v>
      </c>
      <c r="BB7" s="25">
        <v>384.23</v>
      </c>
      <c r="BC7" s="25">
        <v>364.3</v>
      </c>
      <c r="BD7" s="25">
        <v>252.29</v>
      </c>
      <c r="BE7" s="25">
        <v>505.66</v>
      </c>
      <c r="BF7" s="25">
        <v>501.91</v>
      </c>
      <c r="BG7" s="25">
        <v>761.91</v>
      </c>
      <c r="BH7" s="25">
        <v>499.58</v>
      </c>
      <c r="BI7" s="25">
        <v>539.63</v>
      </c>
      <c r="BJ7" s="25">
        <v>447.01</v>
      </c>
      <c r="BK7" s="25">
        <v>439.05</v>
      </c>
      <c r="BL7" s="25">
        <v>465.85</v>
      </c>
      <c r="BM7" s="25">
        <v>439.43</v>
      </c>
      <c r="BN7" s="25">
        <v>438.41</v>
      </c>
      <c r="BO7" s="25">
        <v>268.07</v>
      </c>
      <c r="BP7" s="25">
        <v>111.85</v>
      </c>
      <c r="BQ7" s="25">
        <v>119.78</v>
      </c>
      <c r="BR7" s="25">
        <v>74.459999999999994</v>
      </c>
      <c r="BS7" s="25">
        <v>116.96</v>
      </c>
      <c r="BT7" s="25">
        <v>100.92</v>
      </c>
      <c r="BU7" s="25">
        <v>95.81</v>
      </c>
      <c r="BV7" s="25">
        <v>95.26</v>
      </c>
      <c r="BW7" s="25">
        <v>92.39</v>
      </c>
      <c r="BX7" s="25">
        <v>94.41</v>
      </c>
      <c r="BY7" s="25">
        <v>90.96</v>
      </c>
      <c r="BZ7" s="25">
        <v>97.47</v>
      </c>
      <c r="CA7" s="25">
        <v>200.32</v>
      </c>
      <c r="CB7" s="25">
        <v>187.47</v>
      </c>
      <c r="CC7" s="25">
        <v>189.78</v>
      </c>
      <c r="CD7" s="25">
        <v>183.99</v>
      </c>
      <c r="CE7" s="25">
        <v>190.9</v>
      </c>
      <c r="CF7" s="25">
        <v>189.58</v>
      </c>
      <c r="CG7" s="25">
        <v>192.82</v>
      </c>
      <c r="CH7" s="25">
        <v>192.98</v>
      </c>
      <c r="CI7" s="25">
        <v>192.13</v>
      </c>
      <c r="CJ7" s="25">
        <v>197.04</v>
      </c>
      <c r="CK7" s="25">
        <v>174.75</v>
      </c>
      <c r="CL7" s="25">
        <v>69.97</v>
      </c>
      <c r="CM7" s="25">
        <v>70.849999999999994</v>
      </c>
      <c r="CN7" s="25">
        <v>71.88</v>
      </c>
      <c r="CO7" s="25">
        <v>71.650000000000006</v>
      </c>
      <c r="CP7" s="25">
        <v>72.89</v>
      </c>
      <c r="CQ7" s="25">
        <v>55.22</v>
      </c>
      <c r="CR7" s="25">
        <v>54.05</v>
      </c>
      <c r="CS7" s="25">
        <v>54.43</v>
      </c>
      <c r="CT7" s="25">
        <v>53.87</v>
      </c>
      <c r="CU7" s="25">
        <v>54.49</v>
      </c>
      <c r="CV7" s="25">
        <v>59.97</v>
      </c>
      <c r="CW7" s="25">
        <v>88.82</v>
      </c>
      <c r="CX7" s="25">
        <v>86.79</v>
      </c>
      <c r="CY7" s="25">
        <v>87.71</v>
      </c>
      <c r="CZ7" s="25">
        <v>88.78</v>
      </c>
      <c r="DA7" s="25">
        <v>88.34</v>
      </c>
      <c r="DB7" s="25">
        <v>80.930000000000007</v>
      </c>
      <c r="DC7" s="25">
        <v>80.510000000000005</v>
      </c>
      <c r="DD7" s="25">
        <v>79.44</v>
      </c>
      <c r="DE7" s="25">
        <v>79.489999999999995</v>
      </c>
      <c r="DF7" s="25">
        <v>78.8</v>
      </c>
      <c r="DG7" s="25">
        <v>89.76</v>
      </c>
      <c r="DH7" s="25">
        <v>50.16</v>
      </c>
      <c r="DI7" s="25">
        <v>50.4</v>
      </c>
      <c r="DJ7" s="25">
        <v>51.14</v>
      </c>
      <c r="DK7" s="25">
        <v>51.54</v>
      </c>
      <c r="DL7" s="25">
        <v>52.36</v>
      </c>
      <c r="DM7" s="25">
        <v>47.97</v>
      </c>
      <c r="DN7" s="25">
        <v>49.12</v>
      </c>
      <c r="DO7" s="25">
        <v>49.39</v>
      </c>
      <c r="DP7" s="25">
        <v>50.75</v>
      </c>
      <c r="DQ7" s="25">
        <v>51.72</v>
      </c>
      <c r="DR7" s="25">
        <v>51.51</v>
      </c>
      <c r="DS7" s="25">
        <v>44.63</v>
      </c>
      <c r="DT7" s="25">
        <v>43.22</v>
      </c>
      <c r="DU7" s="25">
        <v>43.06</v>
      </c>
      <c r="DV7" s="25">
        <v>42.23</v>
      </c>
      <c r="DW7" s="25">
        <v>41.89</v>
      </c>
      <c r="DX7" s="25">
        <v>15.33</v>
      </c>
      <c r="DY7" s="25">
        <v>16.760000000000002</v>
      </c>
      <c r="DZ7" s="25">
        <v>18.57</v>
      </c>
      <c r="EA7" s="25">
        <v>21.14</v>
      </c>
      <c r="EB7" s="25">
        <v>22.12</v>
      </c>
      <c r="EC7" s="25">
        <v>23.75</v>
      </c>
      <c r="ED7" s="25">
        <v>1.41</v>
      </c>
      <c r="EE7" s="25">
        <v>0.65</v>
      </c>
      <c r="EF7" s="25">
        <v>0.17</v>
      </c>
      <c r="EG7" s="25">
        <v>0.83</v>
      </c>
      <c r="EH7" s="25">
        <v>0.34</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永田 忠孝</cp:lastModifiedBy>
  <cp:lastPrinted>2024-01-18T04:37:11Z</cp:lastPrinted>
  <dcterms:created xsi:type="dcterms:W3CDTF">2023-12-05T00:47:54Z</dcterms:created>
  <dcterms:modified xsi:type="dcterms:W3CDTF">2024-01-18T04:45:43Z</dcterms:modified>
  <cp:category/>
</cp:coreProperties>
</file>